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3525" tabRatio="957" firstSheet="3" activeTab="7"/>
  </bookViews>
  <sheets>
    <sheet name="00000" sheetId="1" state="veryHidden" r:id="rId1"/>
    <sheet name="00001" sheetId="2" state="veryHidden" r:id="rId2"/>
    <sheet name="00002" sheetId="3" state="veryHidden" r:id="rId3"/>
    <sheet name="CISL- KLSE 0910  " sheetId="4" r:id="rId4"/>
    <sheet name="CCSCI-KLSE 0910" sheetId="5" r:id="rId5"/>
    <sheet name="BS-KLSE0910" sheetId="6" r:id="rId6"/>
    <sheet name="Cashflow- to KLSE " sheetId="7" r:id="rId7"/>
    <sheet name="SCIE-to KLSE 0910" sheetId="8" r:id="rId8"/>
  </sheets>
  <definedNames>
    <definedName name="_xlnm.Print_Area" localSheetId="5">'BS-KLSE0910'!$A$1:$H$69</definedName>
    <definedName name="_xlnm.Print_Area" localSheetId="6">'Cashflow- to KLSE '!$A$1:$D$59</definedName>
    <definedName name="_xlnm.Print_Area" localSheetId="4">'CCSCI-KLSE 0910'!$A$1:$K$35</definedName>
    <definedName name="_xlnm.Print_Area" localSheetId="3">'CISL- KLSE 0910  '!$A$1:$K$47</definedName>
    <definedName name="_xlnm.Print_Area" localSheetId="7">'SCIE-to KLSE 0910'!$A$1:$L$63</definedName>
  </definedNames>
  <calcPr fullCalcOnLoad="1"/>
</workbook>
</file>

<file path=xl/sharedStrings.xml><?xml version="1.0" encoding="utf-8"?>
<sst xmlns="http://schemas.openxmlformats.org/spreadsheetml/2006/main" count="249" uniqueCount="175">
  <si>
    <t>For the 1st Quarter Ended 30 Sept. 2010</t>
  </si>
  <si>
    <t>Profit before tax</t>
  </si>
  <si>
    <t>Tax Expenses</t>
  </si>
  <si>
    <t>Finance Costs</t>
  </si>
  <si>
    <t>CASH AND CASH EQUIVALENTS AT 1 JULY 2010</t>
  </si>
  <si>
    <t>CASH AND CASH EQUIVALENTS AT 30 SEPTEMBER 2010</t>
  </si>
  <si>
    <t>UNAUDITED CONDENSED CONSOLIDATED STATEMENT OF CASH FLOWS</t>
  </si>
  <si>
    <t>FOR THE 1ST QUARTER ENDED 30 SEPTEMBER 2010</t>
  </si>
  <si>
    <t>(The unaudited Condensed Consolidated Statement of Cash Flows should be read in conjunction with the Annual Financial</t>
  </si>
  <si>
    <t>UNAUDITED CONDENSED CONSOLIDATED STATEMENT OF FINANCIAL POSITION</t>
  </si>
  <si>
    <t>AS AT 30 SEPTEMBER  2010</t>
  </si>
  <si>
    <t>UNAUDITED CONDENSED CONSOLIDATED STATEMENT OF COMPREHENSIVE INCOME</t>
  </si>
  <si>
    <t>Work-in-Progress</t>
  </si>
  <si>
    <t xml:space="preserve">For the 1st  quarter ended 30 September  2010 </t>
  </si>
  <si>
    <t>Balance as at 1 July 2010</t>
  </si>
  <si>
    <t>Shares Dividend</t>
  </si>
  <si>
    <t xml:space="preserve">Balance as at 30 September 2010 </t>
  </si>
  <si>
    <t xml:space="preserve">Balance as at 30 Septemeber 2009 </t>
  </si>
  <si>
    <t>Effects of adopting FRS 139</t>
  </si>
  <si>
    <t xml:space="preserve"> At 1 July 2010, as restated</t>
  </si>
  <si>
    <t>Total comprehesive income for the period</t>
  </si>
  <si>
    <t>Transactions with owners</t>
  </si>
  <si>
    <t>Intangible Assets</t>
  </si>
  <si>
    <t>Other comprehensive income</t>
  </si>
  <si>
    <t>Total Comprehensive income:</t>
  </si>
  <si>
    <t>Total comprehensive income attributable to</t>
  </si>
  <si>
    <t>(The unaudited Condensed Consolidated Income Statement should be read in conjunction with the Annual Financial Statement for the year 30 June 2010</t>
  </si>
  <si>
    <t>Taxation</t>
  </si>
  <si>
    <t>Depreciation</t>
  </si>
  <si>
    <t>Share Capital</t>
  </si>
  <si>
    <t>Cash and bank balances</t>
  </si>
  <si>
    <t>Interest Income</t>
  </si>
  <si>
    <t>Profit Guarantee</t>
  </si>
  <si>
    <t>Other Income</t>
  </si>
  <si>
    <t>Profit for the year</t>
  </si>
  <si>
    <t>Trade Receivables</t>
  </si>
  <si>
    <t>Trade Payables</t>
  </si>
  <si>
    <t>Other Payables</t>
  </si>
  <si>
    <t>Non-current liabilities</t>
  </si>
  <si>
    <t>Revenue</t>
  </si>
  <si>
    <t>AS AT</t>
  </si>
  <si>
    <t>END OF</t>
  </si>
  <si>
    <t xml:space="preserve">CURRENT </t>
  </si>
  <si>
    <t>QUARTER</t>
  </si>
  <si>
    <t>RM'000</t>
  </si>
  <si>
    <t>CURRENT</t>
  </si>
  <si>
    <t>PRECEDING YEAR</t>
  </si>
  <si>
    <t>YEAR</t>
  </si>
  <si>
    <t>CORRESPONDING</t>
  </si>
  <si>
    <t>TO DATE</t>
  </si>
  <si>
    <t>PERIOD</t>
  </si>
  <si>
    <t>Property, Plant &amp; Equipment</t>
  </si>
  <si>
    <t>Other Investments</t>
  </si>
  <si>
    <t>Minority Interest</t>
  </si>
  <si>
    <t xml:space="preserve"> </t>
  </si>
  <si>
    <t>Individual Quarter</t>
  </si>
  <si>
    <t>Cumulative Quarter</t>
  </si>
  <si>
    <t>Adjustment for non-cash flow:-</t>
  </si>
  <si>
    <t>Change in working capital</t>
  </si>
  <si>
    <t>(RM'000)</t>
  </si>
  <si>
    <t>Interest income</t>
  </si>
  <si>
    <t>Operating profit/(loss) before changes in working capital</t>
  </si>
  <si>
    <t>(Increase)/Decrease in inventories</t>
  </si>
  <si>
    <t>(Increase)/Decrease in receivables</t>
  </si>
  <si>
    <t>Cash generated from/(used in) operations</t>
  </si>
  <si>
    <t>Net cash flow generated from/(used in) operating activities</t>
  </si>
  <si>
    <t>CASH FLOW FROM OPERATING ACTIVITIES</t>
  </si>
  <si>
    <t>CASH FLOW FROM INVESTING ACTIVITIES</t>
  </si>
  <si>
    <t>Interest received</t>
  </si>
  <si>
    <t>Net cash generated from investing activities</t>
  </si>
  <si>
    <t>CASH FLOW FROM FINANCING ACTIVITIES</t>
  </si>
  <si>
    <t>Repayment of hire purchase</t>
  </si>
  <si>
    <t>NET INCREASE/(DECREASE) IN CASH AND CASH EQUIVALENTS</t>
  </si>
  <si>
    <t>CASH AND CASH EQUIVALENTS COMPRISE:</t>
  </si>
  <si>
    <t>Cost of Sales</t>
  </si>
  <si>
    <t>Gross Profit</t>
  </si>
  <si>
    <t>Operating Expenses</t>
  </si>
  <si>
    <t>UNAUDITED CONDENSED CONSOLIDATED INCOME STATEMENT</t>
  </si>
  <si>
    <t>Unaudited Condensed Consolidated Statement of Changes in Equity</t>
  </si>
  <si>
    <t xml:space="preserve">YEAR </t>
  </si>
  <si>
    <t>ENDED</t>
  </si>
  <si>
    <t>FINANCIAL</t>
  </si>
  <si>
    <t>Distributable</t>
  </si>
  <si>
    <t xml:space="preserve">Share </t>
  </si>
  <si>
    <t>Retained</t>
  </si>
  <si>
    <t>profit</t>
  </si>
  <si>
    <t>Share Premium</t>
  </si>
  <si>
    <t>Increase/(Decrease) in payables</t>
  </si>
  <si>
    <t>Taxes paid</t>
  </si>
  <si>
    <t>Minority interests</t>
  </si>
  <si>
    <t xml:space="preserve">PRECEDING </t>
  </si>
  <si>
    <t>Purchase of property,plant and equipment</t>
  </si>
  <si>
    <t>Proceeds from disposal of property, plant and equipment</t>
  </si>
  <si>
    <t>Net cash used in financing activities</t>
  </si>
  <si>
    <t>Land held for property development</t>
  </si>
  <si>
    <t>Trade receivables</t>
  </si>
  <si>
    <t>Other receivables</t>
  </si>
  <si>
    <t>Profit for the period</t>
  </si>
  <si>
    <t>Net assets per share attributable to ordinary equity</t>
  </si>
  <si>
    <t>holders of the parent (RM)</t>
  </si>
  <si>
    <t xml:space="preserve">Cash on hand and at banks </t>
  </si>
  <si>
    <t>Deposits with licensed banks</t>
  </si>
  <si>
    <t>Equity holders of the parent</t>
  </si>
  <si>
    <t>Equity attributable to equity holders of the parent</t>
  </si>
  <si>
    <t>Total equity</t>
  </si>
  <si>
    <t>Deferred tax liabilities</t>
  </si>
  <si>
    <t>Profit Before Tax</t>
  </si>
  <si>
    <t>- Basic</t>
  </si>
  <si>
    <t>- Diluted</t>
  </si>
  <si>
    <t xml:space="preserve">Earnings per share attibutable to </t>
  </si>
  <si>
    <t>equity holders of the parent ( sen )</t>
  </si>
  <si>
    <t>ASSETS</t>
  </si>
  <si>
    <t>TOTAL ASSETS</t>
  </si>
  <si>
    <t>EQUITY AND LIABILITIES</t>
  </si>
  <si>
    <t>Current Liabilities</t>
  </si>
  <si>
    <t>Non-current assets</t>
  </si>
  <si>
    <t>Current Assets</t>
  </si>
  <si>
    <t>Total Liabilities</t>
  </si>
  <si>
    <t>TOTAL EQUITY AND LIABILITIES</t>
  </si>
  <si>
    <t>Minority</t>
  </si>
  <si>
    <t>Interest</t>
  </si>
  <si>
    <t xml:space="preserve">Total </t>
  </si>
  <si>
    <t>Equity</t>
  </si>
  <si>
    <t>(The unaudited Condensed Consolidated Statement of Changes in Equity should be read in conjunction with the Annual Financial Statement</t>
  </si>
  <si>
    <t>Total</t>
  </si>
  <si>
    <t>Tax recoverable</t>
  </si>
  <si>
    <t>FAJARBARU BUILDER GROUP BHD (281645-U)</t>
  </si>
  <si>
    <t>and the accompanying explanatory notes attached to the interim financial statements)</t>
  </si>
  <si>
    <t>Proceed from issuance of ordinary shares</t>
  </si>
  <si>
    <t>Weighted average no of shares ('000)</t>
  </si>
  <si>
    <t>No of Shares issued</t>
  </si>
  <si>
    <t>Nominal value of each share ( RM)</t>
  </si>
  <si>
    <t>Nominal value of share (RM)</t>
  </si>
  <si>
    <t>``</t>
  </si>
  <si>
    <t>Provision for bonus</t>
  </si>
  <si>
    <t>Payment of Dividend</t>
  </si>
  <si>
    <t>Treasury Shares</t>
  </si>
  <si>
    <t>Treasury</t>
  </si>
  <si>
    <t>Shares</t>
  </si>
  <si>
    <t>Share</t>
  </si>
  <si>
    <t xml:space="preserve"> Capital</t>
  </si>
  <si>
    <t>Premium</t>
  </si>
  <si>
    <t>Dividends</t>
  </si>
  <si>
    <t>(Gain)/Loss on disposal of property,plant and equipment</t>
  </si>
  <si>
    <t>Issue of ordinary shares</t>
  </si>
  <si>
    <t>Transaction Costs</t>
  </si>
  <si>
    <t>Retained profits</t>
  </si>
  <si>
    <t xml:space="preserve"> for the year ended 30 June 2009 and the accompaning explanatory notes attached to the interim financial statements)</t>
  </si>
  <si>
    <t>Balance as at 1 July 2009</t>
  </si>
  <si>
    <t>Other</t>
  </si>
  <si>
    <t>reserve</t>
  </si>
  <si>
    <t>Warrant</t>
  </si>
  <si>
    <t xml:space="preserve">        Non-distributable</t>
  </si>
  <si>
    <t>- pursuant to Warrant exercised</t>
  </si>
  <si>
    <t>Other Reserve  - Employee Share Option</t>
  </si>
  <si>
    <t>-pursuant to right issue</t>
  </si>
  <si>
    <t>-pursuant to Warrant exercised</t>
  </si>
  <si>
    <t>Issue of Warrants</t>
  </si>
  <si>
    <t>Profit Guarantee received</t>
  </si>
  <si>
    <t>Investment properties</t>
  </si>
  <si>
    <t>Proceeds from exercise of employee share options</t>
  </si>
  <si>
    <t>Employee</t>
  </si>
  <si>
    <t>share option</t>
  </si>
  <si>
    <t>- pursuant to ESOS exercised</t>
  </si>
  <si>
    <t>Purchase of Treasury shares</t>
  </si>
  <si>
    <t>Exercise of employee share options</t>
  </si>
  <si>
    <t>Expiry of employee share options</t>
  </si>
  <si>
    <t xml:space="preserve">                                                                                                                       Attributable to equitable holders of the Company</t>
  </si>
  <si>
    <t>( Restated)</t>
  </si>
  <si>
    <t>(Restated)</t>
  </si>
  <si>
    <t xml:space="preserve"> Statements for the year ended 30 June 2010 and the accompanying explanatory notes attached to the interim financial statements)</t>
  </si>
  <si>
    <t>Profit attributable to :</t>
  </si>
  <si>
    <t>for the year 30 June 2010 and the accompanying explanatory notes attached to the interim financial statements)</t>
  </si>
  <si>
    <t xml:space="preserve">(The unaudited Condensed Consolidated Statement of Comprehensive Income should be read in conjunction with the Annual Financial Statement </t>
  </si>
  <si>
    <t>(The unaudited Condensed Consolidated Statement of Financial Position should be read in conjunction with the Annual Financial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</si>
</sst>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NT$&quot;#,##0;\-&quot;NT$&quot;#,##0"/>
    <numFmt numFmtId="179" formatCode="&quot;NT$&quot;#,##0;[Red]\-&quot;NT$&quot;#,##0"/>
    <numFmt numFmtId="180" formatCode="&quot;NT$&quot;#,##0.00;\-&quot;NT$&quot;#,##0.00"/>
    <numFmt numFmtId="181" formatCode="&quot;NT$&quot;#,##0.00;[Red]\-&quot;NT$&quot;#,##0.00"/>
    <numFmt numFmtId="182" formatCode="_-&quot;NT$&quot;* #,##0_-;\-&quot;NT$&quot;* #,##0_-;_-&quot;NT$&quot;* &quot;-&quot;_-;_-@_-"/>
    <numFmt numFmtId="183" formatCode="_-&quot;NT$&quot;* #,##0.00_-;\-&quot;NT$&quot;* #,##0.00_-;_-&quot;NT$&quot;* &quot;-&quot;??_-;_-@_-"/>
    <numFmt numFmtId="184" formatCode="_ * #,##0.00_ ;_ * \-#,##0.00_ ;_ * &quot;-&quot;??_ ;_ @_ "/>
    <numFmt numFmtId="185" formatCode="_(* #,##0_);_(* \(#,##0\);_(* &quot;-&quot;??_);_(@_)"/>
    <numFmt numFmtId="186" formatCode="#,##0.000_);[Red]\(#,##0.000\)"/>
    <numFmt numFmtId="187" formatCode="0.000%"/>
    <numFmt numFmtId="188" formatCode="0.00_)"/>
    <numFmt numFmtId="189" formatCode="0.00%;\(0.00\)%"/>
    <numFmt numFmtId="190" formatCode="#,##0;\(#,##0\)"/>
    <numFmt numFmtId="191" formatCode="#,##0.0000_);\(#,##0.0000\)"/>
    <numFmt numFmtId="192" formatCode="_(* #,##0.00_);_(* \(#,##0.00\);_(* &quot;-&quot;_);_(@_)"/>
    <numFmt numFmtId="193" formatCode="_(* #,##0.0000_);_(* \(#,##0.0000\);_(* &quot;-&quot;??_);_(@_)"/>
    <numFmt numFmtId="194" formatCode="d/mm/yyyy;@"/>
    <numFmt numFmtId="195" formatCode="d/mm/yy;@"/>
    <numFmt numFmtId="196" formatCode="_(* #,##0.0000_);_(* \(#,##0.0000\);_(* &quot;-&quot;_);_(@_)"/>
    <numFmt numFmtId="197" formatCode="_(* #,##0.0_);_(* \(#,##0.0\);_(* &quot;-&quot;??_);_(@_)"/>
    <numFmt numFmtId="198" formatCode="#,##0.00000_);\(#,##0.00000\)"/>
    <numFmt numFmtId="199" formatCode="#,##0.000_);\(#,##0.000\)"/>
    <numFmt numFmtId="200" formatCode="#,##0.0_);\(#,##0.0\)"/>
    <numFmt numFmtId="201" formatCode="#,##0.000000000000_);\(#,##0.000000000000\)"/>
    <numFmt numFmtId="202" formatCode="#,##0.00000000000_);\(#,##0.00000000000\)"/>
    <numFmt numFmtId="203" formatCode="#,##0.0000000000_);\(#,##0.0000000000\)"/>
    <numFmt numFmtId="204" formatCode="#,##0.000000000_);\(#,##0.000000000\)"/>
    <numFmt numFmtId="205" formatCode="#,##0.00000000_);\(#,##0.00000000\)"/>
    <numFmt numFmtId="206" formatCode="#,##0.0000000_);\(#,##0.0000000\)"/>
    <numFmt numFmtId="207" formatCode="#,##0.000000_);\(#,##0.000000\)"/>
    <numFmt numFmtId="208" formatCode="0.0000"/>
    <numFmt numFmtId="209" formatCode="0.000"/>
    <numFmt numFmtId="210" formatCode="0.0"/>
    <numFmt numFmtId="211" formatCode="[$-409]dddd\,\ mmmm\ dd\,\ yyyy"/>
    <numFmt numFmtId="212" formatCode="_(* #,##0.0_);_(* \(#,##0.0\);_(* &quot;-&quot;_);_(@_)"/>
    <numFmt numFmtId="213" formatCode="_(* #,##0.000_);_(* \(#,##0.000\);_(* &quot;-&quot;_);_(@_)"/>
    <numFmt numFmtId="214" formatCode="_(* #,##0.000_);_(* \(#,##0.000\);_(* &quot;-&quot;??_);_(@_)"/>
    <numFmt numFmtId="215" formatCode="_(* #,##0.00000_);_(* \(#,##0.00000\);_(* &quot;-&quot;??_);_(@_)"/>
    <numFmt numFmtId="216" formatCode="_(* #,##0.00000_);_(* \(#,##0.00000\);_(* &quot;-&quot;_);_(@_)"/>
    <numFmt numFmtId="217" formatCode="_-* #,##0.0_-;\-* #,##0.0_-;_-* &quot;-&quot;??_-;_-@_-"/>
    <numFmt numFmtId="218" formatCode="_-* #,##0_-;\-* #,##0_-;_-* &quot;-&quot;??_-;_-@_-"/>
    <numFmt numFmtId="219" formatCode="_-* #,##0.000_-;\-* #,##0.000_-;_-* &quot;-&quot;??_-;_-@_-"/>
    <numFmt numFmtId="220" formatCode="_-* #,##0.0000_-;\-* #,##0.0000_-;_-* &quot;-&quot;??_-;_-@_-"/>
    <numFmt numFmtId="221" formatCode="_-* #,##0.00000_-;\-* #,##0.00000_-;_-* &quot;-&quot;??_-;_-@_-"/>
  </numFmts>
  <fonts count="37">
    <font>
      <sz val="11"/>
      <name val="Book Antiqua"/>
      <family val="1"/>
    </font>
    <font>
      <sz val="10"/>
      <name val="Arial"/>
      <family val="2"/>
    </font>
    <font>
      <sz val="10"/>
      <name val="Courier"/>
      <family val="3"/>
    </font>
    <font>
      <u val="single"/>
      <sz val="8.4"/>
      <color indexed="12"/>
      <name val="Arial"/>
      <family val="2"/>
    </font>
    <font>
      <b/>
      <i/>
      <sz val="16"/>
      <name val="Helv"/>
      <family val="2"/>
    </font>
    <font>
      <u val="single"/>
      <sz val="8.25"/>
      <color indexed="36"/>
      <name val="Book Antiqua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2"/>
      <name val="Book Antiqua"/>
      <family val="1"/>
    </font>
    <font>
      <b/>
      <sz val="8"/>
      <color indexed="10"/>
      <name val="Times New Roman"/>
      <family val="1"/>
    </font>
    <font>
      <sz val="10"/>
      <name val="Book Antiqua"/>
      <family val="1"/>
    </font>
    <font>
      <sz val="8"/>
      <name val="Book Antiqua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9" fontId="2" fillId="0" borderId="0">
      <alignment/>
      <protection locked="0"/>
    </xf>
    <xf numFmtId="0" fontId="26" fillId="0" borderId="0" applyNumberFormat="0" applyFill="0" applyBorder="0" applyAlignment="0" applyProtection="0"/>
    <xf numFmtId="186" fontId="1" fillId="0" borderId="0">
      <alignment/>
      <protection locked="0"/>
    </xf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87" fontId="1" fillId="0" borderId="0">
      <alignment/>
      <protection locked="0"/>
    </xf>
    <xf numFmtId="187" fontId="1" fillId="0" borderId="0">
      <alignment/>
      <protection locked="0"/>
    </xf>
    <xf numFmtId="0" fontId="3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188" fontId="4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87" fontId="1" fillId="0" borderId="9">
      <alignment/>
      <protection locked="0"/>
    </xf>
    <xf numFmtId="0" fontId="36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185" fontId="8" fillId="0" borderId="0" xfId="42" applyNumberFormat="1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7" fillId="0" borderId="0" xfId="42" applyNumberFormat="1" applyFont="1" applyAlignment="1">
      <alignment horizontal="center"/>
    </xf>
    <xf numFmtId="185" fontId="8" fillId="0" borderId="0" xfId="42" applyNumberFormat="1" applyFont="1" applyBorder="1" applyAlignment="1">
      <alignment/>
    </xf>
    <xf numFmtId="0" fontId="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4" fillId="0" borderId="0" xfId="0" applyFont="1" applyFill="1" applyAlignment="1">
      <alignment/>
    </xf>
    <xf numFmtId="41" fontId="14" fillId="0" borderId="0" xfId="0" applyNumberFormat="1" applyFont="1" applyFill="1" applyAlignment="1">
      <alignment/>
    </xf>
    <xf numFmtId="0" fontId="8" fillId="24" borderId="0" xfId="0" applyFont="1" applyFill="1" applyBorder="1" applyAlignment="1">
      <alignment/>
    </xf>
    <xf numFmtId="185" fontId="8" fillId="24" borderId="0" xfId="42" applyNumberFormat="1" applyFont="1" applyFill="1" applyBorder="1" applyAlignment="1">
      <alignment/>
    </xf>
    <xf numFmtId="0" fontId="11" fillId="24" borderId="0" xfId="0" applyFont="1" applyFill="1" applyAlignment="1">
      <alignment horizontal="left"/>
    </xf>
    <xf numFmtId="0" fontId="8" fillId="24" borderId="0" xfId="0" applyFont="1" applyFill="1" applyAlignment="1">
      <alignment horizontal="center"/>
    </xf>
    <xf numFmtId="0" fontId="8" fillId="24" borderId="0" xfId="0" applyFont="1" applyFill="1" applyAlignment="1">
      <alignment/>
    </xf>
    <xf numFmtId="0" fontId="0" fillId="24" borderId="0" xfId="0" applyFill="1" applyAlignment="1">
      <alignment/>
    </xf>
    <xf numFmtId="0" fontId="7" fillId="24" borderId="0" xfId="0" applyFont="1" applyFill="1" applyAlignment="1">
      <alignment horizontal="left"/>
    </xf>
    <xf numFmtId="0" fontId="6" fillId="24" borderId="0" xfId="0" applyFont="1" applyFill="1" applyAlignment="1">
      <alignment horizontal="left"/>
    </xf>
    <xf numFmtId="0" fontId="10" fillId="24" borderId="0" xfId="0" applyFont="1" applyFill="1" applyAlignment="1">
      <alignment horizontal="right"/>
    </xf>
    <xf numFmtId="0" fontId="7" fillId="24" borderId="0" xfId="0" applyFont="1" applyFill="1" applyAlignment="1">
      <alignment horizontal="center"/>
    </xf>
    <xf numFmtId="0" fontId="8" fillId="24" borderId="10" xfId="0" applyFont="1" applyFill="1" applyBorder="1" applyAlignment="1">
      <alignment horizontal="left"/>
    </xf>
    <xf numFmtId="0" fontId="8" fillId="24" borderId="11" xfId="0" applyFont="1" applyFill="1" applyBorder="1" applyAlignment="1">
      <alignment horizontal="center"/>
    </xf>
    <xf numFmtId="0" fontId="8" fillId="24" borderId="11" xfId="0" applyFont="1" applyFill="1" applyBorder="1" applyAlignment="1">
      <alignment/>
    </xf>
    <xf numFmtId="0" fontId="8" fillId="24" borderId="12" xfId="0" applyFont="1" applyFill="1" applyBorder="1" applyAlignment="1">
      <alignment/>
    </xf>
    <xf numFmtId="0" fontId="8" fillId="24" borderId="13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8" fillId="24" borderId="14" xfId="0" applyFont="1" applyFill="1" applyBorder="1" applyAlignment="1">
      <alignment/>
    </xf>
    <xf numFmtId="0" fontId="7" fillId="24" borderId="15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0" fontId="7" fillId="24" borderId="16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center"/>
    </xf>
    <xf numFmtId="194" fontId="7" fillId="24" borderId="16" xfId="0" applyNumberFormat="1" applyFont="1" applyFill="1" applyBorder="1" applyAlignment="1">
      <alignment horizontal="center"/>
    </xf>
    <xf numFmtId="194" fontId="7" fillId="24" borderId="14" xfId="0" applyNumberFormat="1" applyFont="1" applyFill="1" applyBorder="1" applyAlignment="1">
      <alignment horizontal="center"/>
    </xf>
    <xf numFmtId="0" fontId="7" fillId="24" borderId="17" xfId="0" applyFont="1" applyFill="1" applyBorder="1" applyAlignment="1">
      <alignment horizontal="center"/>
    </xf>
    <xf numFmtId="0" fontId="7" fillId="24" borderId="18" xfId="0" applyFont="1" applyFill="1" applyBorder="1" applyAlignment="1">
      <alignment horizontal="center"/>
    </xf>
    <xf numFmtId="0" fontId="8" fillId="24" borderId="16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7" fillId="24" borderId="0" xfId="0" applyFont="1" applyFill="1" applyBorder="1" applyAlignment="1">
      <alignment/>
    </xf>
    <xf numFmtId="37" fontId="8" fillId="24" borderId="0" xfId="0" applyNumberFormat="1" applyFont="1" applyFill="1" applyBorder="1" applyAlignment="1">
      <alignment/>
    </xf>
    <xf numFmtId="41" fontId="8" fillId="24" borderId="16" xfId="44" applyNumberFormat="1" applyFont="1" applyFill="1" applyBorder="1" applyAlignment="1">
      <alignment horizontal="center"/>
    </xf>
    <xf numFmtId="185" fontId="8" fillId="24" borderId="16" xfId="0" applyNumberFormat="1" applyFont="1" applyFill="1" applyBorder="1" applyAlignment="1">
      <alignment horizontal="center"/>
    </xf>
    <xf numFmtId="185" fontId="8" fillId="24" borderId="19" xfId="42" applyNumberFormat="1" applyFont="1" applyFill="1" applyBorder="1" applyAlignment="1">
      <alignment horizontal="right"/>
    </xf>
    <xf numFmtId="185" fontId="8" fillId="24" borderId="16" xfId="42" applyNumberFormat="1" applyFont="1" applyFill="1" applyBorder="1" applyAlignment="1">
      <alignment horizontal="right"/>
    </xf>
    <xf numFmtId="37" fontId="8" fillId="24" borderId="0" xfId="0" applyNumberFormat="1" applyFont="1" applyFill="1" applyBorder="1" applyAlignment="1" quotePrefix="1">
      <alignment/>
    </xf>
    <xf numFmtId="37" fontId="12" fillId="24" borderId="14" xfId="0" applyNumberFormat="1" applyFont="1" applyFill="1" applyBorder="1" applyAlignment="1">
      <alignment/>
    </xf>
    <xf numFmtId="41" fontId="7" fillId="24" borderId="19" xfId="0" applyNumberFormat="1" applyFont="1" applyFill="1" applyBorder="1" applyAlignment="1">
      <alignment horizontal="center"/>
    </xf>
    <xf numFmtId="41" fontId="8" fillId="24" borderId="16" xfId="42" applyNumberFormat="1" applyFont="1" applyFill="1" applyBorder="1" applyAlignment="1">
      <alignment horizontal="right"/>
    </xf>
    <xf numFmtId="37" fontId="12" fillId="24" borderId="14" xfId="0" applyNumberFormat="1" applyFont="1" applyFill="1" applyBorder="1" applyAlignment="1" quotePrefix="1">
      <alignment/>
    </xf>
    <xf numFmtId="41" fontId="7" fillId="24" borderId="2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41" fontId="8" fillId="24" borderId="16" xfId="0" applyNumberFormat="1" applyFont="1" applyFill="1" applyBorder="1" applyAlignment="1">
      <alignment horizontal="center"/>
    </xf>
    <xf numFmtId="0" fontId="7" fillId="24" borderId="0" xfId="0" applyFont="1" applyFill="1" applyBorder="1" applyAlignment="1">
      <alignment horizontal="left"/>
    </xf>
    <xf numFmtId="41" fontId="8" fillId="24" borderId="16" xfId="42" applyNumberFormat="1" applyFont="1" applyFill="1" applyBorder="1" applyAlignment="1">
      <alignment horizontal="center"/>
    </xf>
    <xf numFmtId="41" fontId="8" fillId="24" borderId="14" xfId="0" applyNumberFormat="1" applyFont="1" applyFill="1" applyBorder="1" applyAlignment="1">
      <alignment/>
    </xf>
    <xf numFmtId="0" fontId="8" fillId="24" borderId="0" xfId="0" applyFont="1" applyFill="1" applyBorder="1" applyAlignment="1">
      <alignment horizontal="left"/>
    </xf>
    <xf numFmtId="192" fontId="8" fillId="24" borderId="16" xfId="42" applyNumberFormat="1" applyFont="1" applyFill="1" applyBorder="1" applyAlignment="1">
      <alignment horizontal="center"/>
    </xf>
    <xf numFmtId="192" fontId="8" fillId="24" borderId="16" xfId="0" applyNumberFormat="1" applyFont="1" applyFill="1" applyBorder="1" applyAlignment="1">
      <alignment horizontal="center"/>
    </xf>
    <xf numFmtId="192" fontId="8" fillId="24" borderId="14" xfId="0" applyNumberFormat="1" applyFont="1" applyFill="1" applyBorder="1" applyAlignment="1">
      <alignment/>
    </xf>
    <xf numFmtId="39" fontId="7" fillId="24" borderId="0" xfId="0" applyNumberFormat="1" applyFont="1" applyFill="1" applyBorder="1" applyAlignment="1" quotePrefix="1">
      <alignment horizontal="left"/>
    </xf>
    <xf numFmtId="39" fontId="7" fillId="24" borderId="0" xfId="0" applyNumberFormat="1" applyFont="1" applyFill="1" applyBorder="1" applyAlignment="1">
      <alignment/>
    </xf>
    <xf numFmtId="39" fontId="7" fillId="24" borderId="14" xfId="0" applyNumberFormat="1" applyFont="1" applyFill="1" applyBorder="1" applyAlignment="1">
      <alignment/>
    </xf>
    <xf numFmtId="43" fontId="7" fillId="24" borderId="16" xfId="42" applyFont="1" applyFill="1" applyBorder="1" applyAlignment="1">
      <alignment horizontal="center"/>
    </xf>
    <xf numFmtId="43" fontId="7" fillId="24" borderId="16" xfId="42" applyNumberFormat="1" applyFont="1" applyFill="1" applyBorder="1" applyAlignment="1">
      <alignment horizontal="right"/>
    </xf>
    <xf numFmtId="43" fontId="7" fillId="24" borderId="16" xfId="42" applyFont="1" applyFill="1" applyBorder="1" applyAlignment="1">
      <alignment horizontal="right"/>
    </xf>
    <xf numFmtId="43" fontId="0" fillId="24" borderId="0" xfId="0" applyNumberFormat="1" applyFill="1" applyAlignment="1">
      <alignment/>
    </xf>
    <xf numFmtId="0" fontId="7" fillId="24" borderId="0" xfId="0" applyFont="1" applyFill="1" applyBorder="1" applyAlignment="1" quotePrefix="1">
      <alignment horizontal="left"/>
    </xf>
    <xf numFmtId="171" fontId="7" fillId="24" borderId="16" xfId="0" applyNumberFormat="1" applyFont="1" applyFill="1" applyBorder="1" applyAlignment="1">
      <alignment horizontal="right"/>
    </xf>
    <xf numFmtId="43" fontId="0" fillId="24" borderId="0" xfId="42" applyFont="1" applyFill="1" applyAlignment="1">
      <alignment/>
    </xf>
    <xf numFmtId="0" fontId="8" fillId="24" borderId="21" xfId="0" applyFont="1" applyFill="1" applyBorder="1" applyAlignment="1">
      <alignment horizontal="center"/>
    </xf>
    <xf numFmtId="41" fontId="8" fillId="24" borderId="22" xfId="0" applyNumberFormat="1" applyFont="1" applyFill="1" applyBorder="1" applyAlignment="1">
      <alignment horizontal="center"/>
    </xf>
    <xf numFmtId="0" fontId="8" fillId="24" borderId="22" xfId="0" applyFont="1" applyFill="1" applyBorder="1" applyAlignment="1">
      <alignment horizontal="center"/>
    </xf>
    <xf numFmtId="0" fontId="8" fillId="24" borderId="22" xfId="0" applyFont="1" applyFill="1" applyBorder="1" applyAlignment="1">
      <alignment/>
    </xf>
    <xf numFmtId="185" fontId="8" fillId="24" borderId="0" xfId="42" applyNumberFormat="1" applyFont="1" applyFill="1" applyBorder="1" applyAlignment="1">
      <alignment horizontal="center"/>
    </xf>
    <xf numFmtId="185" fontId="8" fillId="24" borderId="0" xfId="42" applyNumberFormat="1" applyFont="1" applyFill="1" applyBorder="1" applyAlignment="1">
      <alignment horizontal="right"/>
    </xf>
    <xf numFmtId="0" fontId="16" fillId="24" borderId="0" xfId="0" applyFont="1" applyFill="1" applyAlignment="1">
      <alignment horizontal="left"/>
    </xf>
    <xf numFmtId="0" fontId="17" fillId="24" borderId="0" xfId="0" applyFont="1" applyFill="1" applyAlignment="1">
      <alignment horizontal="left"/>
    </xf>
    <xf numFmtId="0" fontId="17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17" fillId="24" borderId="23" xfId="0" applyFont="1" applyFill="1" applyBorder="1" applyAlignment="1">
      <alignment/>
    </xf>
    <xf numFmtId="0" fontId="17" fillId="24" borderId="24" xfId="0" applyFont="1" applyFill="1" applyBorder="1" applyAlignment="1">
      <alignment horizontal="center"/>
    </xf>
    <xf numFmtId="0" fontId="16" fillId="24" borderId="0" xfId="0" applyFont="1" applyFill="1" applyAlignment="1">
      <alignment horizontal="center"/>
    </xf>
    <xf numFmtId="0" fontId="16" fillId="24" borderId="23" xfId="0" applyFont="1" applyFill="1" applyBorder="1" applyAlignment="1">
      <alignment horizontal="center"/>
    </xf>
    <xf numFmtId="14" fontId="16" fillId="24" borderId="23" xfId="0" applyNumberFormat="1" applyFont="1" applyFill="1" applyBorder="1" applyAlignment="1" quotePrefix="1">
      <alignment horizontal="center"/>
    </xf>
    <xf numFmtId="0" fontId="16" fillId="24" borderId="25" xfId="0" applyFont="1" applyFill="1" applyBorder="1" applyAlignment="1">
      <alignment horizontal="center"/>
    </xf>
    <xf numFmtId="0" fontId="16" fillId="24" borderId="0" xfId="0" applyFont="1" applyFill="1" applyAlignment="1">
      <alignment/>
    </xf>
    <xf numFmtId="0" fontId="14" fillId="24" borderId="0" xfId="0" applyFont="1" applyFill="1" applyAlignment="1">
      <alignment vertical="center"/>
    </xf>
    <xf numFmtId="0" fontId="14" fillId="24" borderId="0" xfId="0" applyFont="1" applyFill="1" applyAlignment="1">
      <alignment/>
    </xf>
    <xf numFmtId="41" fontId="17" fillId="24" borderId="0" xfId="42" applyNumberFormat="1" applyFont="1" applyFill="1" applyAlignment="1">
      <alignment horizontal="left" indent="3"/>
    </xf>
    <xf numFmtId="41" fontId="17" fillId="24" borderId="23" xfId="42" applyNumberFormat="1" applyFont="1" applyFill="1" applyBorder="1" applyAlignment="1">
      <alignment horizontal="left" indent="3"/>
    </xf>
    <xf numFmtId="41" fontId="17" fillId="24" borderId="26" xfId="42" applyNumberFormat="1" applyFont="1" applyFill="1" applyBorder="1" applyAlignment="1">
      <alignment horizontal="left" indent="3"/>
    </xf>
    <xf numFmtId="0" fontId="19" fillId="24" borderId="0" xfId="0" applyFont="1" applyFill="1" applyAlignment="1">
      <alignment/>
    </xf>
    <xf numFmtId="0" fontId="20" fillId="24" borderId="0" xfId="0" applyFont="1" applyFill="1" applyAlignment="1">
      <alignment/>
    </xf>
    <xf numFmtId="41" fontId="14" fillId="24" borderId="27" xfId="0" applyNumberFormat="1" applyFont="1" applyFill="1" applyBorder="1" applyAlignment="1">
      <alignment/>
    </xf>
    <xf numFmtId="0" fontId="14" fillId="24" borderId="23" xfId="0" applyFont="1" applyFill="1" applyBorder="1" applyAlignment="1">
      <alignment/>
    </xf>
    <xf numFmtId="0" fontId="17" fillId="24" borderId="0" xfId="0" applyFont="1" applyFill="1" applyAlignment="1" quotePrefix="1">
      <alignment/>
    </xf>
    <xf numFmtId="41" fontId="17" fillId="24" borderId="25" xfId="42" applyNumberFormat="1" applyFont="1" applyFill="1" applyBorder="1" applyAlignment="1">
      <alignment horizontal="left" indent="3"/>
    </xf>
    <xf numFmtId="0" fontId="20" fillId="24" borderId="0" xfId="0" applyFont="1" applyFill="1" applyAlignment="1">
      <alignment vertical="center"/>
    </xf>
    <xf numFmtId="41" fontId="17" fillId="24" borderId="28" xfId="42" applyNumberFormat="1" applyFont="1" applyFill="1" applyBorder="1" applyAlignment="1">
      <alignment horizontal="left" indent="3"/>
    </xf>
    <xf numFmtId="41" fontId="17" fillId="24" borderId="27" xfId="42" applyNumberFormat="1" applyFont="1" applyFill="1" applyBorder="1" applyAlignment="1">
      <alignment horizontal="left" indent="3"/>
    </xf>
    <xf numFmtId="196" fontId="17" fillId="24" borderId="25" xfId="42" applyNumberFormat="1" applyFont="1" applyFill="1" applyBorder="1" applyAlignment="1">
      <alignment horizontal="left" indent="3"/>
    </xf>
    <xf numFmtId="185" fontId="17" fillId="24" borderId="23" xfId="42" applyNumberFormat="1" applyFont="1" applyFill="1" applyBorder="1" applyAlignment="1">
      <alignment/>
    </xf>
    <xf numFmtId="2" fontId="17" fillId="24" borderId="29" xfId="0" applyNumberFormat="1" applyFont="1" applyFill="1" applyBorder="1" applyAlignment="1">
      <alignment/>
    </xf>
    <xf numFmtId="196" fontId="17" fillId="24" borderId="0" xfId="42" applyNumberFormat="1" applyFont="1" applyFill="1" applyAlignment="1">
      <alignment horizontal="left" indent="3"/>
    </xf>
    <xf numFmtId="0" fontId="17" fillId="24" borderId="24" xfId="0" applyFont="1" applyFill="1" applyBorder="1" applyAlignment="1">
      <alignment/>
    </xf>
    <xf numFmtId="43" fontId="8" fillId="24" borderId="16" xfId="42" applyFont="1" applyFill="1" applyBorder="1" applyAlignment="1">
      <alignment horizontal="center"/>
    </xf>
    <xf numFmtId="0" fontId="7" fillId="24" borderId="0" xfId="0" applyFont="1" applyFill="1" applyBorder="1" applyAlignment="1">
      <alignment/>
    </xf>
    <xf numFmtId="41" fontId="8" fillId="24" borderId="30" xfId="44" applyNumberFormat="1" applyFont="1" applyFill="1" applyBorder="1" applyAlignment="1">
      <alignment horizontal="center"/>
    </xf>
    <xf numFmtId="0" fontId="8" fillId="24" borderId="0" xfId="0" applyFont="1" applyFill="1" applyAlignment="1">
      <alignment vertical="center"/>
    </xf>
    <xf numFmtId="185" fontId="7" fillId="24" borderId="0" xfId="42" applyNumberFormat="1" applyFont="1" applyFill="1" applyAlignment="1">
      <alignment horizontal="center"/>
    </xf>
    <xf numFmtId="14" fontId="7" fillId="24" borderId="0" xfId="42" applyNumberFormat="1" applyFont="1" applyFill="1" applyAlignment="1">
      <alignment horizontal="center"/>
    </xf>
    <xf numFmtId="185" fontId="8" fillId="24" borderId="0" xfId="42" applyNumberFormat="1" applyFont="1" applyFill="1" applyAlignment="1">
      <alignment/>
    </xf>
    <xf numFmtId="185" fontId="0" fillId="24" borderId="0" xfId="42" applyNumberFormat="1" applyFont="1" applyFill="1" applyAlignment="1">
      <alignment/>
    </xf>
    <xf numFmtId="185" fontId="8" fillId="24" borderId="0" xfId="42" applyNumberFormat="1" applyFont="1" applyFill="1" applyAlignment="1">
      <alignment vertical="center"/>
    </xf>
    <xf numFmtId="185" fontId="8" fillId="24" borderId="0" xfId="42" applyNumberFormat="1" applyFont="1" applyFill="1" applyAlignment="1">
      <alignment horizontal="center"/>
    </xf>
    <xf numFmtId="185" fontId="0" fillId="24" borderId="31" xfId="42" applyNumberFormat="1" applyFont="1" applyFill="1" applyBorder="1" applyAlignment="1">
      <alignment/>
    </xf>
    <xf numFmtId="185" fontId="8" fillId="24" borderId="0" xfId="42" applyNumberFormat="1" applyFont="1" applyFill="1" applyAlignment="1">
      <alignment horizontal="center" vertical="center"/>
    </xf>
    <xf numFmtId="185" fontId="8" fillId="24" borderId="0" xfId="0" applyNumberFormat="1" applyFont="1" applyFill="1" applyAlignment="1">
      <alignment/>
    </xf>
    <xf numFmtId="185" fontId="8" fillId="24" borderId="11" xfId="42" applyNumberFormat="1" applyFont="1" applyFill="1" applyBorder="1" applyAlignment="1">
      <alignment horizontal="center" vertical="center"/>
    </xf>
    <xf numFmtId="185" fontId="8" fillId="24" borderId="32" xfId="42" applyNumberFormat="1" applyFont="1" applyFill="1" applyBorder="1" applyAlignment="1">
      <alignment horizontal="center" vertical="center"/>
    </xf>
    <xf numFmtId="185" fontId="8" fillId="24" borderId="0" xfId="0" applyNumberFormat="1" applyFont="1" applyFill="1" applyAlignment="1" quotePrefix="1">
      <alignment/>
    </xf>
    <xf numFmtId="43" fontId="8" fillId="24" borderId="0" xfId="0" applyNumberFormat="1" applyFont="1" applyFill="1" applyAlignment="1">
      <alignment/>
    </xf>
    <xf numFmtId="185" fontId="8" fillId="24" borderId="9" xfId="42" applyNumberFormat="1" applyFont="1" applyFill="1" applyBorder="1" applyAlignment="1">
      <alignment horizontal="center" vertical="center"/>
    </xf>
    <xf numFmtId="3" fontId="8" fillId="24" borderId="0" xfId="0" applyNumberFormat="1" applyFont="1" applyFill="1" applyAlignment="1">
      <alignment/>
    </xf>
    <xf numFmtId="185" fontId="8" fillId="24" borderId="9" xfId="42" applyNumberFormat="1" applyFont="1" applyFill="1" applyBorder="1" applyAlignment="1">
      <alignment/>
    </xf>
    <xf numFmtId="40" fontId="13" fillId="24" borderId="0" xfId="42" applyNumberFormat="1" applyFont="1" applyFill="1" applyAlignment="1">
      <alignment/>
    </xf>
    <xf numFmtId="43" fontId="8" fillId="24" borderId="0" xfId="42" applyFont="1" applyFill="1" applyAlignment="1">
      <alignment horizontal="center"/>
    </xf>
    <xf numFmtId="0" fontId="6" fillId="24" borderId="0" xfId="0" applyFont="1" applyFill="1" applyAlignment="1">
      <alignment vertical="center"/>
    </xf>
    <xf numFmtId="43" fontId="7" fillId="24" borderId="18" xfId="42" applyFont="1" applyFill="1" applyBorder="1" applyAlignment="1">
      <alignment horizontal="left"/>
    </xf>
    <xf numFmtId="43" fontId="7" fillId="24" borderId="32" xfId="42" applyFont="1" applyFill="1" applyBorder="1" applyAlignment="1">
      <alignment horizontal="left"/>
    </xf>
    <xf numFmtId="43" fontId="7" fillId="24" borderId="32" xfId="42" applyFont="1" applyFill="1" applyBorder="1" applyAlignment="1">
      <alignment horizontal="center"/>
    </xf>
    <xf numFmtId="43" fontId="7" fillId="24" borderId="0" xfId="42" applyFont="1" applyFill="1" applyAlignment="1">
      <alignment horizontal="center"/>
    </xf>
    <xf numFmtId="43" fontId="7" fillId="24" borderId="0" xfId="42" applyFont="1" applyFill="1" applyAlignment="1">
      <alignment/>
    </xf>
    <xf numFmtId="43" fontId="9" fillId="24" borderId="0" xfId="42" applyFont="1" applyFill="1" applyAlignment="1">
      <alignment horizontal="center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vertical="justify"/>
    </xf>
    <xf numFmtId="185" fontId="8" fillId="24" borderId="31" xfId="42" applyNumberFormat="1" applyFont="1" applyFill="1" applyBorder="1" applyAlignment="1">
      <alignment horizontal="center" vertical="center"/>
    </xf>
    <xf numFmtId="0" fontId="8" fillId="24" borderId="0" xfId="0" applyFont="1" applyFill="1" applyAlignment="1">
      <alignment vertical="justify"/>
    </xf>
    <xf numFmtId="43" fontId="8" fillId="24" borderId="0" xfId="42" applyFont="1" applyFill="1" applyAlignment="1">
      <alignment/>
    </xf>
    <xf numFmtId="0" fontId="8" fillId="24" borderId="0" xfId="0" applyFont="1" applyFill="1" applyAlignment="1" quotePrefix="1">
      <alignment vertical="justify"/>
    </xf>
    <xf numFmtId="0" fontId="8" fillId="24" borderId="0" xfId="0" applyFont="1" applyFill="1" applyAlignment="1" quotePrefix="1">
      <alignment/>
    </xf>
    <xf numFmtId="0" fontId="16" fillId="24" borderId="0" xfId="0" applyFont="1" applyFill="1" applyBorder="1" applyAlignment="1">
      <alignment horizontal="left"/>
    </xf>
    <xf numFmtId="0" fontId="8" fillId="24" borderId="11" xfId="0" applyFont="1" applyFill="1" applyBorder="1" applyAlignment="1">
      <alignment horizontal="left"/>
    </xf>
    <xf numFmtId="0" fontId="7" fillId="24" borderId="33" xfId="0" applyFont="1" applyFill="1" applyBorder="1" applyAlignment="1">
      <alignment horizontal="center"/>
    </xf>
    <xf numFmtId="0" fontId="7" fillId="24" borderId="18" xfId="0" applyFont="1" applyFill="1" applyBorder="1" applyAlignment="1">
      <alignment horizontal="center"/>
    </xf>
    <xf numFmtId="0" fontId="16" fillId="24" borderId="0" xfId="0" applyFont="1" applyFill="1" applyAlignment="1">
      <alignment horizontal="center"/>
    </xf>
    <xf numFmtId="0" fontId="16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 - Style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8303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28258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8308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512"/>
  <sheetViews>
    <sheetView zoomScalePageLayoutView="0" workbookViewId="0" topLeftCell="A3">
      <selection activeCell="J42" sqref="J42"/>
    </sheetView>
  </sheetViews>
  <sheetFormatPr defaultColWidth="9.00390625" defaultRowHeight="16.5"/>
  <cols>
    <col min="1" max="3" width="9.00390625" style="21" customWidth="1"/>
    <col min="4" max="4" width="7.50390625" style="21" customWidth="1"/>
    <col min="5" max="6" width="9.00390625" style="21" hidden="1" customWidth="1"/>
    <col min="7" max="7" width="11.875" style="21" customWidth="1"/>
    <col min="8" max="8" width="20.625" style="21" customWidth="1"/>
    <col min="9" max="9" width="19.25390625" style="21" customWidth="1"/>
    <col min="10" max="10" width="15.25390625" style="21" customWidth="1"/>
    <col min="11" max="11" width="20.625" style="21" customWidth="1"/>
    <col min="12" max="16384" width="9.00390625" style="21" customWidth="1"/>
  </cols>
  <sheetData>
    <row r="1" spans="1:11" ht="18.75">
      <c r="A1" s="18" t="s">
        <v>126</v>
      </c>
      <c r="B1" s="19"/>
      <c r="C1" s="20"/>
      <c r="D1" s="20"/>
      <c r="E1" s="20"/>
      <c r="F1" s="20"/>
      <c r="G1" s="20"/>
      <c r="H1" s="19"/>
      <c r="I1" s="19"/>
      <c r="J1" s="19"/>
      <c r="K1" s="19"/>
    </row>
    <row r="2" spans="1:11" ht="16.5">
      <c r="A2" s="22"/>
      <c r="B2" s="19"/>
      <c r="C2" s="20"/>
      <c r="D2" s="20"/>
      <c r="E2" s="20"/>
      <c r="F2" s="20"/>
      <c r="G2" s="20"/>
      <c r="H2" s="19"/>
      <c r="I2" s="19"/>
      <c r="J2" s="19"/>
      <c r="K2" s="19"/>
    </row>
    <row r="3" spans="1:11" ht="16.5">
      <c r="A3" s="23"/>
      <c r="B3" s="19"/>
      <c r="C3" s="20"/>
      <c r="D3" s="20"/>
      <c r="E3" s="20"/>
      <c r="F3" s="20"/>
      <c r="G3" s="20"/>
      <c r="H3" s="19"/>
      <c r="I3" s="19"/>
      <c r="J3" s="19"/>
      <c r="K3" s="24"/>
    </row>
    <row r="4" spans="1:11" ht="16.5">
      <c r="A4" s="22" t="s">
        <v>77</v>
      </c>
      <c r="B4" s="19"/>
      <c r="C4" s="20"/>
      <c r="D4" s="20"/>
      <c r="E4" s="20"/>
      <c r="F4" s="20"/>
      <c r="G4" s="20"/>
      <c r="H4" s="19"/>
      <c r="I4" s="19"/>
      <c r="J4" s="19"/>
      <c r="K4" s="19"/>
    </row>
    <row r="5" spans="1:11" ht="16.5">
      <c r="A5" s="22" t="s">
        <v>0</v>
      </c>
      <c r="B5" s="19"/>
      <c r="C5" s="20"/>
      <c r="D5" s="20"/>
      <c r="E5" s="20"/>
      <c r="F5" s="20"/>
      <c r="G5" s="20"/>
      <c r="H5" s="25"/>
      <c r="I5" s="25"/>
      <c r="J5" s="19"/>
      <c r="K5" s="25"/>
    </row>
    <row r="6" spans="1:11" ht="16.5">
      <c r="A6" s="26"/>
      <c r="B6" s="27"/>
      <c r="C6" s="28"/>
      <c r="D6" s="28"/>
      <c r="E6" s="28"/>
      <c r="F6" s="28"/>
      <c r="G6" s="29"/>
      <c r="H6" s="149" t="s">
        <v>55</v>
      </c>
      <c r="I6" s="150"/>
      <c r="J6" s="149" t="s">
        <v>56</v>
      </c>
      <c r="K6" s="150"/>
    </row>
    <row r="7" spans="1:11" ht="16.5">
      <c r="A7" s="30"/>
      <c r="B7" s="31"/>
      <c r="C7" s="32"/>
      <c r="D7" s="32"/>
      <c r="E7" s="32"/>
      <c r="F7" s="32"/>
      <c r="G7" s="33"/>
      <c r="H7" s="34" t="s">
        <v>45</v>
      </c>
      <c r="I7" s="35" t="s">
        <v>46</v>
      </c>
      <c r="J7" s="34" t="s">
        <v>45</v>
      </c>
      <c r="K7" s="34" t="s">
        <v>46</v>
      </c>
    </row>
    <row r="8" spans="1:11" ht="16.5">
      <c r="A8" s="30"/>
      <c r="B8" s="31"/>
      <c r="C8" s="32"/>
      <c r="D8" s="32"/>
      <c r="E8" s="32"/>
      <c r="F8" s="32"/>
      <c r="G8" s="33"/>
      <c r="H8" s="36" t="s">
        <v>47</v>
      </c>
      <c r="I8" s="37" t="s">
        <v>48</v>
      </c>
      <c r="J8" s="36" t="s">
        <v>47</v>
      </c>
      <c r="K8" s="36" t="s">
        <v>48</v>
      </c>
    </row>
    <row r="9" spans="1:11" ht="16.5">
      <c r="A9" s="30"/>
      <c r="B9" s="31"/>
      <c r="C9" s="32"/>
      <c r="D9" s="32"/>
      <c r="E9" s="32"/>
      <c r="F9" s="32"/>
      <c r="G9" s="33"/>
      <c r="H9" s="36" t="s">
        <v>43</v>
      </c>
      <c r="I9" s="37" t="s">
        <v>43</v>
      </c>
      <c r="J9" s="36" t="s">
        <v>49</v>
      </c>
      <c r="K9" s="36" t="s">
        <v>50</v>
      </c>
    </row>
    <row r="10" spans="1:11" ht="16.5">
      <c r="A10" s="30"/>
      <c r="B10" s="31"/>
      <c r="C10" s="32"/>
      <c r="D10" s="32"/>
      <c r="E10" s="32"/>
      <c r="F10" s="32"/>
      <c r="G10" s="33"/>
      <c r="H10" s="38">
        <v>40451</v>
      </c>
      <c r="I10" s="38">
        <v>40086</v>
      </c>
      <c r="J10" s="38">
        <v>40451</v>
      </c>
      <c r="K10" s="38">
        <v>40086</v>
      </c>
    </row>
    <row r="11" spans="1:11" ht="16.5">
      <c r="A11" s="30"/>
      <c r="B11" s="31"/>
      <c r="C11" s="32"/>
      <c r="D11" s="32"/>
      <c r="E11" s="32"/>
      <c r="F11" s="32"/>
      <c r="G11" s="33"/>
      <c r="H11" s="38"/>
      <c r="I11" s="38" t="s">
        <v>169</v>
      </c>
      <c r="J11" s="39"/>
      <c r="K11" s="38" t="s">
        <v>169</v>
      </c>
    </row>
    <row r="12" spans="1:11" ht="16.5">
      <c r="A12" s="30"/>
      <c r="B12" s="31"/>
      <c r="C12" s="32"/>
      <c r="D12" s="32"/>
      <c r="E12" s="32"/>
      <c r="F12" s="32"/>
      <c r="G12" s="33"/>
      <c r="H12" s="40" t="s">
        <v>44</v>
      </c>
      <c r="I12" s="40" t="s">
        <v>44</v>
      </c>
      <c r="J12" s="41" t="s">
        <v>44</v>
      </c>
      <c r="K12" s="40" t="s">
        <v>44</v>
      </c>
    </row>
    <row r="13" spans="1:11" ht="16.5">
      <c r="A13" s="30"/>
      <c r="B13" s="31"/>
      <c r="C13" s="32"/>
      <c r="D13" s="32"/>
      <c r="E13" s="32"/>
      <c r="F13" s="32"/>
      <c r="G13" s="32"/>
      <c r="H13" s="42"/>
      <c r="I13" s="42"/>
      <c r="J13" s="43"/>
      <c r="K13" s="42"/>
    </row>
    <row r="14" spans="1:11" ht="16.5">
      <c r="A14" s="30"/>
      <c r="B14" s="31"/>
      <c r="C14" s="32"/>
      <c r="D14" s="32"/>
      <c r="E14" s="32"/>
      <c r="F14" s="32"/>
      <c r="G14" s="32"/>
      <c r="H14" s="42"/>
      <c r="I14" s="42"/>
      <c r="J14" s="43"/>
      <c r="K14" s="42"/>
    </row>
    <row r="15" spans="1:11" ht="16.5">
      <c r="A15" s="30"/>
      <c r="B15" s="44" t="s">
        <v>39</v>
      </c>
      <c r="C15" s="20"/>
      <c r="D15" s="32"/>
      <c r="E15" s="32"/>
      <c r="F15" s="32"/>
      <c r="G15" s="45"/>
      <c r="H15" s="46">
        <v>28033</v>
      </c>
      <c r="I15" s="46">
        <v>40011</v>
      </c>
      <c r="J15" s="46">
        <v>28033</v>
      </c>
      <c r="K15" s="46">
        <v>40011</v>
      </c>
    </row>
    <row r="16" spans="1:11" ht="16.5">
      <c r="A16" s="30"/>
      <c r="B16" s="32"/>
      <c r="C16" s="20"/>
      <c r="D16" s="32"/>
      <c r="E16" s="32"/>
      <c r="F16" s="32"/>
      <c r="G16" s="32"/>
      <c r="H16" s="42"/>
      <c r="I16" s="42"/>
      <c r="J16" s="42"/>
      <c r="K16" s="42"/>
    </row>
    <row r="17" spans="1:11" ht="16.5">
      <c r="A17" s="30"/>
      <c r="B17" s="32" t="s">
        <v>74</v>
      </c>
      <c r="C17" s="20"/>
      <c r="D17" s="32"/>
      <c r="E17" s="32"/>
      <c r="F17" s="32"/>
      <c r="G17" s="32"/>
      <c r="H17" s="47">
        <v>-20786</v>
      </c>
      <c r="I17" s="47">
        <v>-34048</v>
      </c>
      <c r="J17" s="47">
        <v>-20786</v>
      </c>
      <c r="K17" s="47">
        <v>-34048</v>
      </c>
    </row>
    <row r="18" spans="1:11" ht="17.25" thickBot="1">
      <c r="A18" s="30"/>
      <c r="B18" s="32"/>
      <c r="C18" s="20"/>
      <c r="D18" s="32"/>
      <c r="E18" s="32"/>
      <c r="F18" s="32"/>
      <c r="G18" s="32"/>
      <c r="H18" s="42"/>
      <c r="I18" s="42"/>
      <c r="J18" s="42"/>
      <c r="K18" s="42"/>
    </row>
    <row r="19" spans="1:11" ht="16.5">
      <c r="A19" s="30"/>
      <c r="B19" s="44" t="s">
        <v>75</v>
      </c>
      <c r="C19" s="20"/>
      <c r="D19" s="32"/>
      <c r="E19" s="32"/>
      <c r="F19" s="32"/>
      <c r="G19" s="32"/>
      <c r="H19" s="48">
        <f>+H15+H17</f>
        <v>7247</v>
      </c>
      <c r="I19" s="48">
        <f>+I15+I17</f>
        <v>5963</v>
      </c>
      <c r="J19" s="48">
        <f>+J15+J17</f>
        <v>7247</v>
      </c>
      <c r="K19" s="48">
        <f>+K15+K17</f>
        <v>5963</v>
      </c>
    </row>
    <row r="20" spans="1:11" ht="16.5">
      <c r="A20" s="30"/>
      <c r="B20" s="32"/>
      <c r="C20" s="20"/>
      <c r="D20" s="32"/>
      <c r="E20" s="32"/>
      <c r="F20" s="32"/>
      <c r="G20" s="32"/>
      <c r="H20" s="42"/>
      <c r="I20" s="42"/>
      <c r="J20" s="42"/>
      <c r="K20" s="42"/>
    </row>
    <row r="21" spans="1:11" ht="16.5">
      <c r="A21" s="30"/>
      <c r="B21" s="32" t="s">
        <v>33</v>
      </c>
      <c r="C21" s="20"/>
      <c r="D21" s="32"/>
      <c r="E21" s="32"/>
      <c r="F21" s="32"/>
      <c r="G21" s="32"/>
      <c r="H21" s="49">
        <v>10</v>
      </c>
      <c r="I21" s="46">
        <v>0</v>
      </c>
      <c r="J21" s="49">
        <v>10</v>
      </c>
      <c r="K21" s="46">
        <v>0</v>
      </c>
    </row>
    <row r="22" spans="1:11" ht="16.5">
      <c r="A22" s="30"/>
      <c r="B22" s="32" t="s">
        <v>31</v>
      </c>
      <c r="C22" s="20"/>
      <c r="D22" s="32"/>
      <c r="E22" s="32"/>
      <c r="F22" s="32"/>
      <c r="G22" s="45"/>
      <c r="H22" s="49">
        <v>915</v>
      </c>
      <c r="I22" s="46">
        <v>474</v>
      </c>
      <c r="J22" s="46">
        <v>915</v>
      </c>
      <c r="K22" s="46">
        <v>474</v>
      </c>
    </row>
    <row r="23" spans="1:11" ht="16.5">
      <c r="A23" s="30"/>
      <c r="B23" s="32" t="s">
        <v>76</v>
      </c>
      <c r="C23" s="20"/>
      <c r="D23" s="32"/>
      <c r="E23" s="32"/>
      <c r="F23" s="32"/>
      <c r="G23" s="50"/>
      <c r="H23" s="49">
        <v>-2556</v>
      </c>
      <c r="I23" s="46">
        <v>-1750</v>
      </c>
      <c r="J23" s="46">
        <v>-2556</v>
      </c>
      <c r="K23" s="46">
        <v>-1750</v>
      </c>
    </row>
    <row r="24" spans="1:11" ht="16.5">
      <c r="A24" s="30"/>
      <c r="B24" s="32" t="s">
        <v>3</v>
      </c>
      <c r="C24" s="20"/>
      <c r="D24" s="32"/>
      <c r="E24" s="32"/>
      <c r="F24" s="32"/>
      <c r="G24" s="50"/>
      <c r="H24" s="49">
        <v>0</v>
      </c>
      <c r="I24" s="46">
        <v>-13</v>
      </c>
      <c r="J24" s="46">
        <v>0</v>
      </c>
      <c r="K24" s="46">
        <v>-13</v>
      </c>
    </row>
    <row r="25" spans="1:11" ht="17.25" thickBot="1">
      <c r="A25" s="30"/>
      <c r="B25" s="32"/>
      <c r="C25" s="20"/>
      <c r="D25" s="32"/>
      <c r="E25" s="32"/>
      <c r="F25" s="32"/>
      <c r="G25" s="32"/>
      <c r="H25" s="42"/>
      <c r="I25" s="42"/>
      <c r="J25" s="42"/>
      <c r="K25" s="42"/>
    </row>
    <row r="26" spans="1:11" ht="16.5">
      <c r="A26" s="30"/>
      <c r="B26" s="44" t="s">
        <v>106</v>
      </c>
      <c r="C26" s="20"/>
      <c r="D26" s="32"/>
      <c r="E26" s="32"/>
      <c r="F26" s="32"/>
      <c r="G26" s="51"/>
      <c r="H26" s="52">
        <f>SUM(H19:H25)</f>
        <v>5616</v>
      </c>
      <c r="I26" s="52">
        <f>SUM(I19:I25)</f>
        <v>4674</v>
      </c>
      <c r="J26" s="52">
        <f>SUM(J19:J25)</f>
        <v>5616</v>
      </c>
      <c r="K26" s="52">
        <f>SUM(K19:K25)</f>
        <v>4674</v>
      </c>
    </row>
    <row r="27" spans="1:11" ht="16.5">
      <c r="A27" s="30"/>
      <c r="B27" s="32"/>
      <c r="C27" s="20"/>
      <c r="D27" s="32"/>
      <c r="E27" s="32"/>
      <c r="F27" s="32"/>
      <c r="G27" s="33"/>
      <c r="H27" s="53"/>
      <c r="I27" s="53"/>
      <c r="J27" s="53"/>
      <c r="K27" s="53"/>
    </row>
    <row r="28" spans="1:11" ht="17.25" thickBot="1">
      <c r="A28" s="30"/>
      <c r="B28" s="32" t="s">
        <v>2</v>
      </c>
      <c r="C28" s="20"/>
      <c r="D28" s="32"/>
      <c r="E28" s="32"/>
      <c r="F28" s="32"/>
      <c r="G28" s="54"/>
      <c r="H28" s="46">
        <v>-1460</v>
      </c>
      <c r="I28" s="46">
        <v>-1216</v>
      </c>
      <c r="J28" s="46">
        <v>-1460</v>
      </c>
      <c r="K28" s="46">
        <v>-1216</v>
      </c>
    </row>
    <row r="29" spans="1:11" ht="17.25" thickBot="1">
      <c r="A29" s="30"/>
      <c r="B29" s="44" t="s">
        <v>97</v>
      </c>
      <c r="C29" s="20"/>
      <c r="D29" s="32"/>
      <c r="E29" s="32"/>
      <c r="F29" s="32"/>
      <c r="G29" s="51"/>
      <c r="H29" s="55">
        <f>+H26+H28</f>
        <v>4156</v>
      </c>
      <c r="I29" s="55">
        <f>+I26+I28</f>
        <v>3458</v>
      </c>
      <c r="J29" s="55">
        <f>+J26+J28</f>
        <v>4156</v>
      </c>
      <c r="K29" s="55">
        <f>+K26+K28</f>
        <v>3458</v>
      </c>
    </row>
    <row r="30" spans="1:11" ht="17.25" thickTop="1">
      <c r="A30" s="30"/>
      <c r="B30" s="56"/>
      <c r="C30" s="20"/>
      <c r="D30" s="32"/>
      <c r="E30" s="32"/>
      <c r="F30" s="32"/>
      <c r="G30" s="33"/>
      <c r="H30" s="46"/>
      <c r="I30" s="46"/>
      <c r="J30" s="46"/>
      <c r="K30" s="46"/>
    </row>
    <row r="31" spans="1:11" ht="16.5">
      <c r="A31" s="30"/>
      <c r="B31" s="56" t="s">
        <v>171</v>
      </c>
      <c r="C31" s="20"/>
      <c r="D31" s="32"/>
      <c r="E31" s="32"/>
      <c r="F31" s="32"/>
      <c r="G31" s="33"/>
      <c r="H31" s="46"/>
      <c r="I31" s="46"/>
      <c r="J31" s="46"/>
      <c r="K31" s="46"/>
    </row>
    <row r="32" spans="1:11" ht="16.5">
      <c r="A32" s="30"/>
      <c r="B32" s="56" t="s">
        <v>102</v>
      </c>
      <c r="C32" s="20"/>
      <c r="D32" s="32"/>
      <c r="E32" s="32"/>
      <c r="F32" s="32"/>
      <c r="G32" s="33"/>
      <c r="H32" s="57">
        <v>4165</v>
      </c>
      <c r="I32" s="57">
        <v>3456</v>
      </c>
      <c r="J32" s="57">
        <v>4165</v>
      </c>
      <c r="K32" s="57">
        <v>3456</v>
      </c>
    </row>
    <row r="33" spans="1:11" ht="17.25" thickBot="1">
      <c r="A33" s="30"/>
      <c r="B33" s="32" t="s">
        <v>89</v>
      </c>
      <c r="C33" s="20"/>
      <c r="D33" s="32"/>
      <c r="E33" s="32"/>
      <c r="F33" s="32"/>
      <c r="G33" s="33"/>
      <c r="H33" s="46">
        <v>-9</v>
      </c>
      <c r="I33" s="46">
        <v>2</v>
      </c>
      <c r="J33" s="46">
        <v>-9</v>
      </c>
      <c r="K33" s="46">
        <v>2</v>
      </c>
    </row>
    <row r="34" spans="1:11" ht="17.25" thickBot="1">
      <c r="A34" s="30"/>
      <c r="B34" s="58"/>
      <c r="C34" s="20"/>
      <c r="D34" s="32"/>
      <c r="E34" s="32"/>
      <c r="F34" s="32"/>
      <c r="G34" s="33"/>
      <c r="H34" s="55">
        <f>+H32+H33</f>
        <v>4156</v>
      </c>
      <c r="I34" s="55">
        <f>+I32+I33</f>
        <v>3458</v>
      </c>
      <c r="J34" s="55">
        <f>+J32+J33</f>
        <v>4156</v>
      </c>
      <c r="K34" s="55">
        <f>+K32+K33</f>
        <v>3458</v>
      </c>
    </row>
    <row r="35" spans="1:11" ht="17.25" thickTop="1">
      <c r="A35" s="30"/>
      <c r="B35" s="58"/>
      <c r="C35" s="20"/>
      <c r="D35" s="32"/>
      <c r="E35" s="32"/>
      <c r="F35" s="32"/>
      <c r="G35" s="33"/>
      <c r="H35" s="59"/>
      <c r="I35" s="57"/>
      <c r="J35" s="60"/>
      <c r="K35" s="57"/>
    </row>
    <row r="36" spans="1:11" ht="16.5">
      <c r="A36" s="30"/>
      <c r="B36" s="61" t="s">
        <v>129</v>
      </c>
      <c r="C36" s="20"/>
      <c r="D36" s="32"/>
      <c r="E36" s="32"/>
      <c r="F36" s="32"/>
      <c r="G36" s="33"/>
      <c r="H36" s="59">
        <v>157918</v>
      </c>
      <c r="I36" s="57">
        <v>136923</v>
      </c>
      <c r="J36" s="59">
        <v>157918</v>
      </c>
      <c r="K36" s="57">
        <v>136923</v>
      </c>
    </row>
    <row r="37" spans="1:11" ht="16.5">
      <c r="A37" s="30"/>
      <c r="B37" s="58" t="s">
        <v>132</v>
      </c>
      <c r="C37" s="20"/>
      <c r="D37" s="32"/>
      <c r="E37" s="32"/>
      <c r="F37" s="32"/>
      <c r="G37" s="33"/>
      <c r="H37" s="62">
        <v>0.5</v>
      </c>
      <c r="I37" s="63">
        <v>0.5</v>
      </c>
      <c r="J37" s="64">
        <v>0.5</v>
      </c>
      <c r="K37" s="63">
        <v>0.5</v>
      </c>
    </row>
    <row r="38" spans="1:11" ht="16.5">
      <c r="A38" s="30"/>
      <c r="B38" s="44" t="s">
        <v>109</v>
      </c>
      <c r="C38" s="20"/>
      <c r="D38" s="32"/>
      <c r="E38" s="32"/>
      <c r="F38" s="32"/>
      <c r="G38" s="33"/>
      <c r="H38" s="57"/>
      <c r="I38" s="42"/>
      <c r="J38" s="33"/>
      <c r="K38" s="42"/>
    </row>
    <row r="39" spans="1:11" ht="16.5">
      <c r="A39" s="30"/>
      <c r="B39" s="44" t="s">
        <v>110</v>
      </c>
      <c r="C39" s="20"/>
      <c r="D39" s="32"/>
      <c r="E39" s="32"/>
      <c r="F39" s="32"/>
      <c r="G39" s="33"/>
      <c r="H39" s="57"/>
      <c r="I39" s="42"/>
      <c r="J39" s="33"/>
      <c r="K39" s="42"/>
    </row>
    <row r="40" spans="1:12" ht="16.5">
      <c r="A40" s="30"/>
      <c r="B40" s="65" t="s">
        <v>107</v>
      </c>
      <c r="C40" s="20"/>
      <c r="D40" s="66"/>
      <c r="E40" s="66"/>
      <c r="F40" s="66"/>
      <c r="G40" s="67"/>
      <c r="H40" s="68">
        <v>2.64</v>
      </c>
      <c r="I40" s="69">
        <v>2.52</v>
      </c>
      <c r="J40" s="68">
        <v>2.64</v>
      </c>
      <c r="K40" s="70">
        <v>2.52</v>
      </c>
      <c r="L40" s="71"/>
    </row>
    <row r="41" spans="1:12" ht="16.5">
      <c r="A41" s="30"/>
      <c r="B41" s="72" t="s">
        <v>108</v>
      </c>
      <c r="C41" s="20"/>
      <c r="D41" s="32"/>
      <c r="E41" s="32"/>
      <c r="F41" s="32"/>
      <c r="G41" s="33"/>
      <c r="H41" s="73">
        <v>2.24</v>
      </c>
      <c r="I41" s="70">
        <v>2.05</v>
      </c>
      <c r="J41" s="73">
        <v>2.24</v>
      </c>
      <c r="K41" s="70">
        <v>2.05</v>
      </c>
      <c r="L41" s="74"/>
    </row>
    <row r="42" spans="1:11" ht="16.5">
      <c r="A42" s="30"/>
      <c r="B42" s="58"/>
      <c r="C42" s="20"/>
      <c r="D42" s="32"/>
      <c r="E42" s="32"/>
      <c r="F42" s="32"/>
      <c r="G42" s="33"/>
      <c r="H42" s="42"/>
      <c r="I42" s="42"/>
      <c r="J42" s="19"/>
      <c r="K42" s="42"/>
    </row>
    <row r="43" spans="1:11" ht="16.5">
      <c r="A43" s="30"/>
      <c r="B43" s="61"/>
      <c r="C43" s="31"/>
      <c r="D43" s="32"/>
      <c r="E43" s="32"/>
      <c r="F43" s="32"/>
      <c r="G43" s="33"/>
      <c r="H43" s="57"/>
      <c r="I43" s="42"/>
      <c r="J43" s="33"/>
      <c r="K43" s="42"/>
    </row>
    <row r="44" spans="1:11" ht="16.5">
      <c r="A44" s="30"/>
      <c r="B44" s="61"/>
      <c r="C44" s="31"/>
      <c r="D44" s="32"/>
      <c r="E44" s="32"/>
      <c r="F44" s="32"/>
      <c r="G44" s="33"/>
      <c r="H44" s="57"/>
      <c r="I44" s="42"/>
      <c r="J44" s="33"/>
      <c r="K44" s="42"/>
    </row>
    <row r="45" spans="1:11" ht="16.5">
      <c r="A45" s="75"/>
      <c r="B45" s="31"/>
      <c r="C45" s="31"/>
      <c r="D45" s="32"/>
      <c r="E45" s="32"/>
      <c r="F45" s="32"/>
      <c r="G45" s="32"/>
      <c r="H45" s="76"/>
      <c r="I45" s="77"/>
      <c r="J45" s="78"/>
      <c r="K45" s="77"/>
    </row>
    <row r="46" spans="1:11" ht="16.5">
      <c r="A46" s="147" t="s">
        <v>26</v>
      </c>
      <c r="B46" s="27"/>
      <c r="C46" s="28"/>
      <c r="D46" s="28"/>
      <c r="E46" s="28"/>
      <c r="F46" s="28"/>
      <c r="G46" s="28"/>
      <c r="H46" s="27"/>
      <c r="I46" s="27"/>
      <c r="J46" s="27"/>
      <c r="K46" s="27"/>
    </row>
    <row r="47" spans="1:11" ht="16.5">
      <c r="A47" s="147" t="s">
        <v>127</v>
      </c>
      <c r="B47" s="31"/>
      <c r="C47" s="32"/>
      <c r="D47" s="32"/>
      <c r="E47" s="32"/>
      <c r="F47" s="32"/>
      <c r="G47" s="32"/>
      <c r="H47" s="31"/>
      <c r="I47" s="31"/>
      <c r="J47" s="31"/>
      <c r="K47" s="31"/>
    </row>
    <row r="48" spans="1:11" ht="16.5">
      <c r="A48" s="58"/>
      <c r="B48" s="31"/>
      <c r="C48" s="32"/>
      <c r="D48" s="32"/>
      <c r="E48" s="32"/>
      <c r="F48" s="32"/>
      <c r="G48" s="32"/>
      <c r="H48" s="31"/>
      <c r="I48" s="31"/>
      <c r="J48" s="31"/>
      <c r="K48" s="31"/>
    </row>
    <row r="49" spans="1:11" ht="16.5">
      <c r="A49" s="31"/>
      <c r="B49" s="31"/>
      <c r="C49" s="32"/>
      <c r="D49" s="32"/>
      <c r="E49" s="32"/>
      <c r="F49" s="32"/>
      <c r="G49" s="32"/>
      <c r="H49" s="31"/>
      <c r="I49" s="31"/>
      <c r="J49" s="31"/>
      <c r="K49" s="31"/>
    </row>
    <row r="50" spans="1:11" ht="16.5">
      <c r="A50" s="31"/>
      <c r="B50" s="31"/>
      <c r="C50" s="32"/>
      <c r="D50" s="32"/>
      <c r="E50" s="32"/>
      <c r="F50" s="32"/>
      <c r="G50" s="32"/>
      <c r="H50" s="31"/>
      <c r="I50" s="31"/>
      <c r="J50" s="31"/>
      <c r="K50" s="31"/>
    </row>
    <row r="51" spans="1:11" ht="16.5">
      <c r="A51" s="31"/>
      <c r="B51" s="31"/>
      <c r="C51" s="32"/>
      <c r="D51" s="32"/>
      <c r="E51" s="32"/>
      <c r="F51" s="32"/>
      <c r="G51" s="32"/>
      <c r="H51" s="31"/>
      <c r="I51" s="31"/>
      <c r="J51" s="31"/>
      <c r="K51" s="31"/>
    </row>
    <row r="52" spans="1:11" ht="16.5">
      <c r="A52" s="31"/>
      <c r="B52" s="31"/>
      <c r="C52" s="32"/>
      <c r="D52" s="32"/>
      <c r="E52" s="32"/>
      <c r="F52" s="32"/>
      <c r="G52" s="32"/>
      <c r="H52" s="31"/>
      <c r="I52" s="31"/>
      <c r="J52" s="31"/>
      <c r="K52" s="31"/>
    </row>
    <row r="53" spans="1:11" ht="16.5">
      <c r="A53" s="31"/>
      <c r="B53" s="31"/>
      <c r="C53" s="32"/>
      <c r="D53" s="32"/>
      <c r="E53" s="32"/>
      <c r="F53" s="32"/>
      <c r="G53" s="32"/>
      <c r="H53" s="31"/>
      <c r="I53" s="31"/>
      <c r="J53" s="31"/>
      <c r="K53" s="31"/>
    </row>
    <row r="54" spans="1:11" ht="16.5">
      <c r="A54" s="31"/>
      <c r="B54" s="31"/>
      <c r="C54" s="32"/>
      <c r="D54" s="32"/>
      <c r="E54" s="32"/>
      <c r="F54" s="32"/>
      <c r="G54" s="32"/>
      <c r="H54" s="79"/>
      <c r="I54" s="80"/>
      <c r="J54" s="79"/>
      <c r="K54" s="79"/>
    </row>
    <row r="55" spans="1:11" ht="16.5">
      <c r="A55" s="61"/>
      <c r="B55" s="31"/>
      <c r="C55" s="32"/>
      <c r="D55" s="32"/>
      <c r="E55" s="32"/>
      <c r="F55" s="32"/>
      <c r="G55" s="32"/>
      <c r="H55" s="31"/>
      <c r="I55" s="31"/>
      <c r="J55" s="31"/>
      <c r="K55" s="31"/>
    </row>
    <row r="56" spans="1:11" ht="16.5">
      <c r="A56" s="31"/>
      <c r="B56" s="31"/>
      <c r="C56" s="32"/>
      <c r="D56" s="32"/>
      <c r="E56" s="32"/>
      <c r="F56" s="32"/>
      <c r="G56" s="32"/>
      <c r="H56" s="31"/>
      <c r="I56" s="31"/>
      <c r="J56" s="31"/>
      <c r="K56" s="31"/>
    </row>
    <row r="65512" ht="16.5">
      <c r="H65512" s="21" t="s">
        <v>133</v>
      </c>
    </row>
  </sheetData>
  <sheetProtection/>
  <mergeCells count="2">
    <mergeCell ref="H6:I6"/>
    <mergeCell ref="J6:K6"/>
  </mergeCells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5494"/>
  <sheetViews>
    <sheetView zoomScalePageLayoutView="0" workbookViewId="0" topLeftCell="G1">
      <selection activeCell="K32" sqref="K32"/>
    </sheetView>
  </sheetViews>
  <sheetFormatPr defaultColWidth="9.00390625" defaultRowHeight="16.5"/>
  <cols>
    <col min="1" max="3" width="9.00390625" style="21" customWidth="1"/>
    <col min="4" max="4" width="7.50390625" style="21" customWidth="1"/>
    <col min="5" max="6" width="9.00390625" style="21" hidden="1" customWidth="1"/>
    <col min="7" max="7" width="13.875" style="21" customWidth="1"/>
    <col min="8" max="8" width="20.625" style="21" customWidth="1"/>
    <col min="9" max="9" width="19.25390625" style="21" customWidth="1"/>
    <col min="10" max="10" width="15.25390625" style="21" customWidth="1"/>
    <col min="11" max="11" width="21.875" style="21" customWidth="1"/>
    <col min="12" max="16384" width="9.00390625" style="21" customWidth="1"/>
  </cols>
  <sheetData>
    <row r="1" spans="1:11" ht="18.75">
      <c r="A1" s="18" t="s">
        <v>126</v>
      </c>
      <c r="B1" s="19"/>
      <c r="C1" s="20"/>
      <c r="D1" s="20"/>
      <c r="E1" s="20"/>
      <c r="F1" s="20"/>
      <c r="G1" s="20"/>
      <c r="H1" s="19"/>
      <c r="I1" s="19"/>
      <c r="J1" s="19"/>
      <c r="K1" s="19"/>
    </row>
    <row r="2" spans="1:11" ht="16.5">
      <c r="A2" s="22"/>
      <c r="B2" s="19"/>
      <c r="C2" s="20"/>
      <c r="D2" s="20"/>
      <c r="E2" s="20"/>
      <c r="F2" s="20"/>
      <c r="G2" s="20"/>
      <c r="H2" s="19"/>
      <c r="I2" s="19"/>
      <c r="J2" s="19"/>
      <c r="K2" s="19"/>
    </row>
    <row r="3" spans="1:11" ht="16.5">
      <c r="A3" s="23"/>
      <c r="B3" s="19"/>
      <c r="C3" s="20"/>
      <c r="D3" s="20"/>
      <c r="E3" s="20"/>
      <c r="F3" s="20"/>
      <c r="G3" s="20"/>
      <c r="H3" s="19"/>
      <c r="I3" s="19"/>
      <c r="J3" s="19"/>
      <c r="K3" s="24"/>
    </row>
    <row r="4" spans="1:11" ht="16.5">
      <c r="A4" s="22" t="s">
        <v>11</v>
      </c>
      <c r="B4" s="19"/>
      <c r="C4" s="20"/>
      <c r="D4" s="20"/>
      <c r="E4" s="20"/>
      <c r="F4" s="20"/>
      <c r="G4" s="20"/>
      <c r="H4" s="19"/>
      <c r="I4" s="19"/>
      <c r="J4" s="19"/>
      <c r="K4" s="19"/>
    </row>
    <row r="5" spans="1:11" ht="16.5">
      <c r="A5" s="22" t="s">
        <v>0</v>
      </c>
      <c r="B5" s="19"/>
      <c r="C5" s="20"/>
      <c r="D5" s="20"/>
      <c r="E5" s="20"/>
      <c r="F5" s="20"/>
      <c r="G5" s="20"/>
      <c r="H5" s="25"/>
      <c r="I5" s="25"/>
      <c r="J5" s="19"/>
      <c r="K5" s="25"/>
    </row>
    <row r="6" spans="1:11" ht="16.5">
      <c r="A6" s="26"/>
      <c r="B6" s="27"/>
      <c r="C6" s="28"/>
      <c r="D6" s="28"/>
      <c r="E6" s="28"/>
      <c r="F6" s="28"/>
      <c r="G6" s="29"/>
      <c r="H6" s="149" t="s">
        <v>55</v>
      </c>
      <c r="I6" s="150"/>
      <c r="J6" s="149" t="s">
        <v>56</v>
      </c>
      <c r="K6" s="150"/>
    </row>
    <row r="7" spans="1:11" ht="16.5">
      <c r="A7" s="30"/>
      <c r="B7" s="31"/>
      <c r="C7" s="32"/>
      <c r="D7" s="32"/>
      <c r="E7" s="32"/>
      <c r="F7" s="32"/>
      <c r="G7" s="33"/>
      <c r="H7" s="34" t="s">
        <v>45</v>
      </c>
      <c r="I7" s="35" t="s">
        <v>46</v>
      </c>
      <c r="J7" s="34" t="s">
        <v>45</v>
      </c>
      <c r="K7" s="34" t="s">
        <v>46</v>
      </c>
    </row>
    <row r="8" spans="1:11" ht="16.5">
      <c r="A8" s="30"/>
      <c r="B8" s="31"/>
      <c r="C8" s="32"/>
      <c r="D8" s="32"/>
      <c r="E8" s="32"/>
      <c r="F8" s="32"/>
      <c r="G8" s="33"/>
      <c r="H8" s="36" t="s">
        <v>47</v>
      </c>
      <c r="I8" s="37" t="s">
        <v>48</v>
      </c>
      <c r="J8" s="36" t="s">
        <v>47</v>
      </c>
      <c r="K8" s="36" t="s">
        <v>48</v>
      </c>
    </row>
    <row r="9" spans="1:11" ht="16.5">
      <c r="A9" s="30"/>
      <c r="B9" s="31"/>
      <c r="C9" s="32"/>
      <c r="D9" s="32"/>
      <c r="E9" s="32"/>
      <c r="F9" s="32"/>
      <c r="G9" s="33"/>
      <c r="H9" s="36" t="s">
        <v>43</v>
      </c>
      <c r="I9" s="37" t="s">
        <v>43</v>
      </c>
      <c r="J9" s="36" t="s">
        <v>49</v>
      </c>
      <c r="K9" s="36" t="s">
        <v>50</v>
      </c>
    </row>
    <row r="10" spans="1:11" ht="16.5">
      <c r="A10" s="30"/>
      <c r="B10" s="31"/>
      <c r="C10" s="32"/>
      <c r="D10" s="32"/>
      <c r="E10" s="32"/>
      <c r="F10" s="32"/>
      <c r="G10" s="33"/>
      <c r="H10" s="38">
        <v>40451</v>
      </c>
      <c r="I10" s="38">
        <v>40086</v>
      </c>
      <c r="J10" s="38">
        <v>40451</v>
      </c>
      <c r="K10" s="38">
        <v>40086</v>
      </c>
    </row>
    <row r="11" spans="1:11" ht="16.5">
      <c r="A11" s="30"/>
      <c r="B11" s="31"/>
      <c r="C11" s="32"/>
      <c r="D11" s="32"/>
      <c r="E11" s="32"/>
      <c r="F11" s="32"/>
      <c r="G11" s="33"/>
      <c r="H11" s="38"/>
      <c r="I11" s="38" t="s">
        <v>169</v>
      </c>
      <c r="J11" s="39"/>
      <c r="K11" s="38" t="s">
        <v>169</v>
      </c>
    </row>
    <row r="12" spans="1:11" ht="16.5">
      <c r="A12" s="30"/>
      <c r="B12" s="31"/>
      <c r="C12" s="32"/>
      <c r="D12" s="32"/>
      <c r="E12" s="32"/>
      <c r="F12" s="32"/>
      <c r="G12" s="33"/>
      <c r="H12" s="40" t="s">
        <v>44</v>
      </c>
      <c r="I12" s="40" t="s">
        <v>44</v>
      </c>
      <c r="J12" s="41" t="s">
        <v>44</v>
      </c>
      <c r="K12" s="40" t="s">
        <v>44</v>
      </c>
    </row>
    <row r="13" spans="1:11" ht="16.5">
      <c r="A13" s="30"/>
      <c r="B13" s="31"/>
      <c r="C13" s="32"/>
      <c r="D13" s="32"/>
      <c r="E13" s="32"/>
      <c r="F13" s="32"/>
      <c r="G13" s="32"/>
      <c r="H13" s="42"/>
      <c r="I13" s="42"/>
      <c r="J13" s="43"/>
      <c r="K13" s="42"/>
    </row>
    <row r="14" spans="1:11" ht="16.5">
      <c r="A14" s="30"/>
      <c r="B14" s="31"/>
      <c r="C14" s="32"/>
      <c r="D14" s="32"/>
      <c r="E14" s="32"/>
      <c r="F14" s="32"/>
      <c r="G14" s="32"/>
      <c r="H14" s="42"/>
      <c r="I14" s="42"/>
      <c r="J14" s="43"/>
      <c r="K14" s="42"/>
    </row>
    <row r="15" spans="1:11" ht="16.5">
      <c r="A15" s="30"/>
      <c r="B15" s="44" t="s">
        <v>97</v>
      </c>
      <c r="C15" s="20"/>
      <c r="D15" s="32"/>
      <c r="E15" s="32"/>
      <c r="F15" s="32"/>
      <c r="G15" s="45"/>
      <c r="H15" s="46">
        <v>4156</v>
      </c>
      <c r="I15" s="46">
        <v>3458</v>
      </c>
      <c r="J15" s="46">
        <v>4156</v>
      </c>
      <c r="K15" s="46">
        <v>3458</v>
      </c>
    </row>
    <row r="16" spans="1:11" ht="16.5">
      <c r="A16" s="30"/>
      <c r="B16" s="44" t="s">
        <v>23</v>
      </c>
      <c r="C16" s="20"/>
      <c r="D16" s="32"/>
      <c r="E16" s="32"/>
      <c r="F16" s="32"/>
      <c r="G16" s="32"/>
      <c r="H16" s="111">
        <v>0</v>
      </c>
      <c r="I16" s="111">
        <v>0</v>
      </c>
      <c r="J16" s="111">
        <v>0</v>
      </c>
      <c r="K16" s="111">
        <v>0</v>
      </c>
    </row>
    <row r="17" spans="1:11" ht="17.25" thickBot="1">
      <c r="A17" s="30"/>
      <c r="B17" s="112" t="s">
        <v>24</v>
      </c>
      <c r="C17" s="20"/>
      <c r="D17" s="32"/>
      <c r="E17" s="32"/>
      <c r="F17" s="32"/>
      <c r="G17" s="33"/>
      <c r="H17" s="113">
        <f>+H15+H16</f>
        <v>4156</v>
      </c>
      <c r="I17" s="113">
        <f>+I15+I16</f>
        <v>3458</v>
      </c>
      <c r="J17" s="113">
        <f>+J15+J16</f>
        <v>4156</v>
      </c>
      <c r="K17" s="113">
        <f>+K15+K16</f>
        <v>3458</v>
      </c>
    </row>
    <row r="18" spans="1:11" ht="17.25" thickTop="1">
      <c r="A18" s="30"/>
      <c r="B18" s="56"/>
      <c r="C18" s="20"/>
      <c r="D18" s="32"/>
      <c r="E18" s="32"/>
      <c r="F18" s="32"/>
      <c r="G18" s="33"/>
      <c r="H18" s="46"/>
      <c r="I18" s="46"/>
      <c r="J18" s="46"/>
      <c r="K18" s="46"/>
    </row>
    <row r="19" spans="1:11" ht="16.5">
      <c r="A19" s="30"/>
      <c r="B19" s="112" t="s">
        <v>25</v>
      </c>
      <c r="C19" s="20"/>
      <c r="D19" s="32"/>
      <c r="E19" s="32"/>
      <c r="F19" s="32"/>
      <c r="G19" s="33"/>
      <c r="H19" s="46"/>
      <c r="I19" s="46"/>
      <c r="J19" s="46"/>
      <c r="K19" s="46"/>
    </row>
    <row r="20" spans="1:11" ht="16.5">
      <c r="A20" s="30"/>
      <c r="B20" s="56" t="s">
        <v>102</v>
      </c>
      <c r="C20" s="20"/>
      <c r="D20" s="32"/>
      <c r="E20" s="32"/>
      <c r="F20" s="32"/>
      <c r="G20" s="33"/>
      <c r="H20" s="57">
        <v>4165</v>
      </c>
      <c r="I20" s="57">
        <v>3456</v>
      </c>
      <c r="J20" s="57">
        <v>4165</v>
      </c>
      <c r="K20" s="57">
        <v>3456</v>
      </c>
    </row>
    <row r="21" spans="1:11" ht="17.25" thickBot="1">
      <c r="A21" s="30"/>
      <c r="B21" s="32" t="s">
        <v>89</v>
      </c>
      <c r="C21" s="20"/>
      <c r="D21" s="32"/>
      <c r="E21" s="32"/>
      <c r="F21" s="32"/>
      <c r="G21" s="33"/>
      <c r="H21" s="46">
        <v>-9</v>
      </c>
      <c r="I21" s="46">
        <v>2</v>
      </c>
      <c r="J21" s="46">
        <v>-9</v>
      </c>
      <c r="K21" s="46">
        <v>2</v>
      </c>
    </row>
    <row r="22" spans="1:11" ht="17.25" thickBot="1">
      <c r="A22" s="30"/>
      <c r="B22" s="58"/>
      <c r="C22" s="20"/>
      <c r="D22" s="32"/>
      <c r="E22" s="32"/>
      <c r="F22" s="32"/>
      <c r="G22" s="33"/>
      <c r="H22" s="55">
        <f>+H20+H21</f>
        <v>4156</v>
      </c>
      <c r="I22" s="55">
        <f>+I20+I21</f>
        <v>3458</v>
      </c>
      <c r="J22" s="55">
        <f>+J20+J21</f>
        <v>4156</v>
      </c>
      <c r="K22" s="55">
        <f>+K20+K21</f>
        <v>3458</v>
      </c>
    </row>
    <row r="23" spans="1:11" ht="17.25" thickTop="1">
      <c r="A23" s="30"/>
      <c r="B23" s="58"/>
      <c r="C23" s="20"/>
      <c r="D23" s="32"/>
      <c r="E23" s="32"/>
      <c r="F23" s="32"/>
      <c r="G23" s="33"/>
      <c r="H23" s="59"/>
      <c r="I23" s="57"/>
      <c r="J23" s="60"/>
      <c r="K23" s="57"/>
    </row>
    <row r="24" spans="1:11" ht="16.5">
      <c r="A24" s="30"/>
      <c r="B24" s="61" t="s">
        <v>129</v>
      </c>
      <c r="C24" s="20"/>
      <c r="D24" s="32"/>
      <c r="E24" s="32"/>
      <c r="F24" s="32"/>
      <c r="G24" s="33"/>
      <c r="H24" s="59">
        <v>157918</v>
      </c>
      <c r="I24" s="57">
        <v>136923</v>
      </c>
      <c r="J24" s="59">
        <v>157918</v>
      </c>
      <c r="K24" s="57">
        <v>136923</v>
      </c>
    </row>
    <row r="25" spans="1:11" ht="16.5">
      <c r="A25" s="30"/>
      <c r="B25" s="58" t="s">
        <v>132</v>
      </c>
      <c r="C25" s="20"/>
      <c r="D25" s="32"/>
      <c r="E25" s="32"/>
      <c r="F25" s="32"/>
      <c r="G25" s="33"/>
      <c r="H25" s="62">
        <v>0.5</v>
      </c>
      <c r="I25" s="63">
        <v>0.5</v>
      </c>
      <c r="J25" s="64">
        <v>0.5</v>
      </c>
      <c r="K25" s="63">
        <v>0.5</v>
      </c>
    </row>
    <row r="26" spans="1:11" ht="16.5">
      <c r="A26" s="30"/>
      <c r="B26" s="44" t="s">
        <v>109</v>
      </c>
      <c r="C26" s="20"/>
      <c r="D26" s="32"/>
      <c r="E26" s="32"/>
      <c r="F26" s="32"/>
      <c r="G26" s="33"/>
      <c r="H26" s="57"/>
      <c r="I26" s="42"/>
      <c r="J26" s="33"/>
      <c r="K26" s="42"/>
    </row>
    <row r="27" spans="1:11" ht="16.5">
      <c r="A27" s="30"/>
      <c r="B27" s="44" t="s">
        <v>110</v>
      </c>
      <c r="C27" s="20"/>
      <c r="D27" s="32"/>
      <c r="E27" s="32"/>
      <c r="F27" s="32"/>
      <c r="G27" s="33"/>
      <c r="H27" s="57"/>
      <c r="I27" s="42"/>
      <c r="J27" s="33"/>
      <c r="K27" s="42"/>
    </row>
    <row r="28" spans="1:12" ht="16.5">
      <c r="A28" s="30"/>
      <c r="B28" s="65" t="s">
        <v>107</v>
      </c>
      <c r="C28" s="20"/>
      <c r="D28" s="66"/>
      <c r="E28" s="66"/>
      <c r="F28" s="66"/>
      <c r="G28" s="67"/>
      <c r="H28" s="68">
        <v>2.64</v>
      </c>
      <c r="I28" s="69">
        <v>2.52</v>
      </c>
      <c r="J28" s="68">
        <v>2.64</v>
      </c>
      <c r="K28" s="70">
        <v>2.52</v>
      </c>
      <c r="L28" s="71"/>
    </row>
    <row r="29" spans="1:12" ht="16.5">
      <c r="A29" s="30"/>
      <c r="B29" s="72" t="s">
        <v>108</v>
      </c>
      <c r="C29" s="20"/>
      <c r="D29" s="32"/>
      <c r="E29" s="32"/>
      <c r="F29" s="32"/>
      <c r="G29" s="33"/>
      <c r="H29" s="73">
        <v>2.24</v>
      </c>
      <c r="I29" s="70">
        <v>2.05</v>
      </c>
      <c r="J29" s="73">
        <v>2.24</v>
      </c>
      <c r="K29" s="70">
        <v>2.05</v>
      </c>
      <c r="L29" s="74"/>
    </row>
    <row r="30" spans="1:11" ht="16.5">
      <c r="A30" s="30"/>
      <c r="B30" s="58"/>
      <c r="C30" s="20"/>
      <c r="D30" s="32"/>
      <c r="E30" s="32"/>
      <c r="F30" s="32"/>
      <c r="G30" s="33"/>
      <c r="H30" s="42"/>
      <c r="I30" s="42"/>
      <c r="J30" s="19"/>
      <c r="K30" s="42"/>
    </row>
    <row r="31" spans="1:11" ht="16.5">
      <c r="A31" s="30"/>
      <c r="B31" s="61"/>
      <c r="C31" s="31"/>
      <c r="D31" s="32"/>
      <c r="E31" s="32"/>
      <c r="F31" s="32"/>
      <c r="G31" s="33"/>
      <c r="H31" s="57"/>
      <c r="I31" s="42"/>
      <c r="J31" s="33"/>
      <c r="K31" s="42"/>
    </row>
    <row r="32" spans="1:11" ht="16.5">
      <c r="A32" s="30"/>
      <c r="B32" s="61"/>
      <c r="C32" s="31"/>
      <c r="D32" s="32"/>
      <c r="E32" s="32"/>
      <c r="F32" s="32"/>
      <c r="G32" s="33"/>
      <c r="H32" s="57"/>
      <c r="I32" s="42"/>
      <c r="J32" s="33"/>
      <c r="K32" s="42"/>
    </row>
    <row r="33" spans="1:11" ht="16.5">
      <c r="A33" s="75"/>
      <c r="B33" s="31"/>
      <c r="C33" s="31"/>
      <c r="D33" s="32"/>
      <c r="E33" s="32"/>
      <c r="F33" s="32"/>
      <c r="G33" s="32"/>
      <c r="H33" s="76"/>
      <c r="I33" s="77"/>
      <c r="J33" s="78"/>
      <c r="K33" s="77"/>
    </row>
    <row r="34" spans="1:11" ht="16.5">
      <c r="A34" s="147" t="s">
        <v>173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</row>
    <row r="35" spans="1:11" ht="16.5">
      <c r="A35" s="147" t="s">
        <v>172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</row>
    <row r="36" spans="1:11" ht="16.5">
      <c r="A36" s="58"/>
      <c r="B36" s="31"/>
      <c r="C36" s="32"/>
      <c r="D36" s="32"/>
      <c r="E36" s="32"/>
      <c r="F36" s="32"/>
      <c r="G36" s="32"/>
      <c r="H36" s="31"/>
      <c r="I36" s="31"/>
      <c r="J36" s="31"/>
      <c r="K36" s="31"/>
    </row>
    <row r="37" spans="1:11" ht="16.5">
      <c r="A37" s="31"/>
      <c r="B37" s="31"/>
      <c r="C37" s="32"/>
      <c r="D37" s="32"/>
      <c r="E37" s="32"/>
      <c r="F37" s="32"/>
      <c r="G37" s="32"/>
      <c r="H37" s="31"/>
      <c r="I37" s="31"/>
      <c r="J37" s="31"/>
      <c r="K37" s="31"/>
    </row>
    <row r="38" spans="1:11" ht="16.5">
      <c r="A38" s="31"/>
      <c r="B38" s="31"/>
      <c r="C38" s="32"/>
      <c r="D38" s="32"/>
      <c r="E38" s="32"/>
      <c r="F38" s="32"/>
      <c r="G38" s="32"/>
      <c r="H38" s="31"/>
      <c r="I38" s="31"/>
      <c r="J38" s="31"/>
      <c r="K38" s="31"/>
    </row>
    <row r="65494" ht="16.5">
      <c r="H65494" s="21" t="s">
        <v>133</v>
      </c>
    </row>
  </sheetData>
  <sheetProtection/>
  <mergeCells count="2">
    <mergeCell ref="H6:I6"/>
    <mergeCell ref="J6:K6"/>
  </mergeCells>
  <printOptions/>
  <pageMargins left="0.75" right="0.5" top="1" bottom="1" header="0.5" footer="0.5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43">
      <pane xSplit="16290" topLeftCell="F1" activePane="topLeft" state="split"/>
      <selection pane="topLeft" activeCell="J30" sqref="J30"/>
      <selection pane="topRight" activeCell="F51" sqref="F51"/>
    </sheetView>
  </sheetViews>
  <sheetFormatPr defaultColWidth="9.00390625" defaultRowHeight="16.5"/>
  <cols>
    <col min="1" max="1" width="5.75390625" style="14" customWidth="1"/>
    <col min="2" max="5" width="9.00390625" style="14" customWidth="1"/>
    <col min="6" max="6" width="31.50390625" style="14" customWidth="1"/>
    <col min="7" max="7" width="14.50390625" style="14" customWidth="1"/>
    <col min="8" max="8" width="15.00390625" style="14" customWidth="1"/>
    <col min="9" max="16384" width="9.00390625" style="14" customWidth="1"/>
  </cols>
  <sheetData>
    <row r="1" spans="1:8" ht="13.5">
      <c r="A1" s="81" t="s">
        <v>126</v>
      </c>
      <c r="B1" s="82"/>
      <c r="C1" s="83"/>
      <c r="D1" s="83"/>
      <c r="E1" s="83"/>
      <c r="F1" s="83"/>
      <c r="G1" s="83"/>
      <c r="H1" s="83"/>
    </row>
    <row r="2" spans="1:8" ht="13.5">
      <c r="A2" s="83"/>
      <c r="B2" s="83"/>
      <c r="C2" s="83"/>
      <c r="D2" s="83"/>
      <c r="E2" s="83"/>
      <c r="F2" s="83"/>
      <c r="G2" s="83"/>
      <c r="H2" s="83"/>
    </row>
    <row r="3" spans="1:8" ht="13.5">
      <c r="A3" s="83"/>
      <c r="B3" s="83"/>
      <c r="C3" s="83"/>
      <c r="D3" s="83"/>
      <c r="E3" s="83"/>
      <c r="F3" s="83"/>
      <c r="G3" s="83"/>
      <c r="H3" s="83"/>
    </row>
    <row r="4" spans="1:8" ht="13.5">
      <c r="A4" s="84" t="s">
        <v>9</v>
      </c>
      <c r="B4" s="83"/>
      <c r="C4" s="83"/>
      <c r="D4" s="83"/>
      <c r="E4" s="83"/>
      <c r="F4" s="83"/>
      <c r="G4" s="83"/>
      <c r="H4" s="83"/>
    </row>
    <row r="5" spans="1:8" ht="14.25" thickBot="1">
      <c r="A5" s="84" t="s">
        <v>10</v>
      </c>
      <c r="B5" s="83"/>
      <c r="C5" s="83"/>
      <c r="D5" s="83"/>
      <c r="E5" s="83"/>
      <c r="F5" s="83"/>
      <c r="G5" s="83"/>
      <c r="H5" s="83"/>
    </row>
    <row r="6" spans="1:8" ht="13.5">
      <c r="A6" s="83"/>
      <c r="B6" s="83"/>
      <c r="C6" s="83"/>
      <c r="D6" s="83"/>
      <c r="E6" s="83"/>
      <c r="F6" s="83"/>
      <c r="G6" s="110"/>
      <c r="H6" s="86"/>
    </row>
    <row r="7" spans="1:8" ht="13.5">
      <c r="A7" s="83"/>
      <c r="B7" s="83"/>
      <c r="C7" s="83"/>
      <c r="D7" s="83"/>
      <c r="E7" s="83"/>
      <c r="F7" s="83"/>
      <c r="G7" s="88" t="s">
        <v>40</v>
      </c>
      <c r="H7" s="88" t="s">
        <v>40</v>
      </c>
    </row>
    <row r="8" spans="1:8" ht="13.5">
      <c r="A8" s="83"/>
      <c r="B8" s="83"/>
      <c r="C8" s="83"/>
      <c r="D8" s="83"/>
      <c r="E8" s="83"/>
      <c r="F8" s="83"/>
      <c r="G8" s="88" t="s">
        <v>41</v>
      </c>
      <c r="H8" s="88" t="s">
        <v>81</v>
      </c>
    </row>
    <row r="9" spans="1:8" ht="13.5">
      <c r="A9" s="83"/>
      <c r="B9" s="83"/>
      <c r="C9" s="83"/>
      <c r="D9" s="83"/>
      <c r="E9" s="83"/>
      <c r="F9" s="83"/>
      <c r="G9" s="88" t="s">
        <v>42</v>
      </c>
      <c r="H9" s="88" t="s">
        <v>79</v>
      </c>
    </row>
    <row r="10" spans="1:8" ht="13.5">
      <c r="A10" s="83"/>
      <c r="B10" s="83"/>
      <c r="C10" s="83"/>
      <c r="D10" s="83"/>
      <c r="E10" s="83"/>
      <c r="F10" s="83"/>
      <c r="G10" s="88" t="s">
        <v>43</v>
      </c>
      <c r="H10" s="88" t="s">
        <v>80</v>
      </c>
    </row>
    <row r="11" spans="1:8" ht="13.5">
      <c r="A11" s="83"/>
      <c r="B11" s="83"/>
      <c r="C11" s="83"/>
      <c r="D11" s="83"/>
      <c r="E11" s="83"/>
      <c r="F11" s="83"/>
      <c r="G11" s="89">
        <v>40451</v>
      </c>
      <c r="H11" s="89">
        <v>40359</v>
      </c>
    </row>
    <row r="12" spans="1:8" ht="13.5">
      <c r="A12" s="83"/>
      <c r="B12" s="83"/>
      <c r="C12" s="83"/>
      <c r="D12" s="83"/>
      <c r="E12" s="83"/>
      <c r="F12" s="83"/>
      <c r="G12" s="90" t="s">
        <v>44</v>
      </c>
      <c r="H12" s="90" t="s">
        <v>44</v>
      </c>
    </row>
    <row r="13" spans="1:8" ht="13.5">
      <c r="A13" s="83"/>
      <c r="B13" s="83"/>
      <c r="C13" s="83"/>
      <c r="D13" s="83"/>
      <c r="E13" s="83"/>
      <c r="F13" s="83"/>
      <c r="G13" s="85"/>
      <c r="H13" s="88"/>
    </row>
    <row r="14" spans="1:8" ht="13.5">
      <c r="A14" s="83" t="s">
        <v>54</v>
      </c>
      <c r="B14" s="91" t="s">
        <v>111</v>
      </c>
      <c r="C14" s="83"/>
      <c r="D14" s="83"/>
      <c r="E14" s="83"/>
      <c r="F14" s="83"/>
      <c r="G14" s="85"/>
      <c r="H14" s="88"/>
    </row>
    <row r="15" spans="1:8" ht="13.5">
      <c r="A15" s="87"/>
      <c r="B15" s="91" t="s">
        <v>115</v>
      </c>
      <c r="C15" s="83"/>
      <c r="D15" s="83"/>
      <c r="E15" s="83"/>
      <c r="F15" s="83"/>
      <c r="G15" s="85"/>
      <c r="H15" s="85"/>
    </row>
    <row r="16" spans="1:8" ht="13.5">
      <c r="A16" s="87"/>
      <c r="B16" s="92" t="s">
        <v>51</v>
      </c>
      <c r="C16" s="93"/>
      <c r="D16" s="83"/>
      <c r="E16" s="83"/>
      <c r="F16" s="83"/>
      <c r="G16" s="95">
        <v>5611</v>
      </c>
      <c r="H16" s="95">
        <v>5784</v>
      </c>
    </row>
    <row r="17" spans="1:8" ht="13.5">
      <c r="A17" s="87"/>
      <c r="B17" s="92" t="s">
        <v>159</v>
      </c>
      <c r="C17" s="93"/>
      <c r="D17" s="83"/>
      <c r="E17" s="83"/>
      <c r="F17" s="83"/>
      <c r="G17" s="95">
        <v>1206</v>
      </c>
      <c r="H17" s="95">
        <v>1206</v>
      </c>
    </row>
    <row r="18" spans="1:8" ht="13.5">
      <c r="A18" s="87"/>
      <c r="B18" s="92" t="s">
        <v>94</v>
      </c>
      <c r="C18" s="93"/>
      <c r="D18" s="83"/>
      <c r="E18" s="83"/>
      <c r="F18" s="83"/>
      <c r="G18" s="95">
        <v>45262</v>
      </c>
      <c r="H18" s="95">
        <v>45262</v>
      </c>
    </row>
    <row r="19" spans="1:8" ht="13.5">
      <c r="A19" s="87"/>
      <c r="B19" s="92" t="s">
        <v>52</v>
      </c>
      <c r="C19" s="93"/>
      <c r="D19" s="83"/>
      <c r="E19" s="83"/>
      <c r="F19" s="83"/>
      <c r="G19" s="95">
        <v>0</v>
      </c>
      <c r="H19" s="95">
        <v>208</v>
      </c>
    </row>
    <row r="20" spans="1:8" ht="13.5">
      <c r="A20" s="87"/>
      <c r="B20" s="92" t="s">
        <v>22</v>
      </c>
      <c r="C20" s="93"/>
      <c r="D20" s="83"/>
      <c r="E20" s="83"/>
      <c r="F20" s="83"/>
      <c r="G20" s="95">
        <v>208</v>
      </c>
      <c r="H20" s="95">
        <v>0</v>
      </c>
    </row>
    <row r="21" spans="1:8" ht="13.5">
      <c r="A21" s="87"/>
      <c r="B21" s="92" t="s">
        <v>35</v>
      </c>
      <c r="C21" s="93"/>
      <c r="D21" s="83"/>
      <c r="E21" s="83"/>
      <c r="F21" s="83"/>
      <c r="G21" s="95">
        <v>4817</v>
      </c>
      <c r="H21" s="95">
        <v>6415</v>
      </c>
    </row>
    <row r="22" spans="1:8" ht="13.5">
      <c r="A22" s="87"/>
      <c r="B22" s="83"/>
      <c r="C22" s="83"/>
      <c r="D22" s="83"/>
      <c r="E22" s="83"/>
      <c r="F22" s="83"/>
      <c r="G22" s="96">
        <f>SUM(G16:G21)</f>
        <v>57104</v>
      </c>
      <c r="H22" s="96">
        <f>SUM(H16:H21)</f>
        <v>58875</v>
      </c>
    </row>
    <row r="23" spans="1:8" ht="13.5">
      <c r="A23" s="87"/>
      <c r="B23" s="91" t="s">
        <v>116</v>
      </c>
      <c r="C23" s="83"/>
      <c r="D23" s="83"/>
      <c r="E23" s="83"/>
      <c r="F23" s="83"/>
      <c r="G23" s="95"/>
      <c r="H23" s="95"/>
    </row>
    <row r="24" spans="1:8" ht="13.5">
      <c r="A24" s="87"/>
      <c r="B24" s="83" t="s">
        <v>12</v>
      </c>
      <c r="C24" s="83"/>
      <c r="D24" s="83"/>
      <c r="E24" s="83"/>
      <c r="F24" s="83"/>
      <c r="G24" s="95">
        <v>1915</v>
      </c>
      <c r="H24" s="95">
        <v>0</v>
      </c>
    </row>
    <row r="25" spans="1:8" ht="13.5">
      <c r="A25" s="87"/>
      <c r="B25" s="92" t="s">
        <v>95</v>
      </c>
      <c r="C25" s="93"/>
      <c r="D25" s="83"/>
      <c r="E25" s="83"/>
      <c r="F25" s="83"/>
      <c r="G25" s="95">
        <v>10618</v>
      </c>
      <c r="H25" s="95">
        <v>15312</v>
      </c>
    </row>
    <row r="26" spans="1:8" ht="13.5">
      <c r="A26" s="87"/>
      <c r="B26" s="92" t="s">
        <v>96</v>
      </c>
      <c r="C26" s="93"/>
      <c r="D26" s="83"/>
      <c r="E26" s="83"/>
      <c r="F26" s="83"/>
      <c r="G26" s="95">
        <v>26651</v>
      </c>
      <c r="H26" s="95">
        <v>7377</v>
      </c>
    </row>
    <row r="27" spans="1:8" ht="13.5">
      <c r="A27" s="87"/>
      <c r="B27" s="92" t="s">
        <v>125</v>
      </c>
      <c r="C27" s="93"/>
      <c r="D27" s="83"/>
      <c r="E27" s="83"/>
      <c r="F27" s="83"/>
      <c r="G27" s="95">
        <v>81</v>
      </c>
      <c r="H27" s="95">
        <v>81</v>
      </c>
    </row>
    <row r="28" spans="1:8" ht="13.5">
      <c r="A28" s="87"/>
      <c r="B28" s="92" t="s">
        <v>30</v>
      </c>
      <c r="C28" s="93"/>
      <c r="D28" s="83"/>
      <c r="E28" s="83"/>
      <c r="F28" s="83"/>
      <c r="G28" s="95">
        <v>115456</v>
      </c>
      <c r="H28" s="95">
        <v>124535</v>
      </c>
    </row>
    <row r="29" spans="1:8" ht="13.5">
      <c r="A29" s="87"/>
      <c r="B29" s="83"/>
      <c r="C29" s="97"/>
      <c r="D29" s="83"/>
      <c r="E29" s="83"/>
      <c r="F29" s="83"/>
      <c r="G29" s="96">
        <f>SUM(G24:G28)</f>
        <v>154721</v>
      </c>
      <c r="H29" s="96">
        <f>SUM(H24:H28)</f>
        <v>147305</v>
      </c>
    </row>
    <row r="30" spans="1:8" ht="14.25" thickBot="1">
      <c r="A30" s="87"/>
      <c r="B30" s="83"/>
      <c r="C30" s="97"/>
      <c r="D30" s="83"/>
      <c r="E30" s="83"/>
      <c r="F30" s="83"/>
      <c r="G30" s="95"/>
      <c r="H30" s="95" t="s">
        <v>54</v>
      </c>
    </row>
    <row r="31" spans="1:8" ht="15.75" thickBot="1">
      <c r="A31" s="87"/>
      <c r="B31" s="98" t="s">
        <v>112</v>
      </c>
      <c r="C31" s="93"/>
      <c r="D31" s="93"/>
      <c r="E31" s="93"/>
      <c r="F31" s="93"/>
      <c r="G31" s="99">
        <f>+G22+G29</f>
        <v>211825</v>
      </c>
      <c r="H31" s="99">
        <f>+H22+H29</f>
        <v>206180</v>
      </c>
    </row>
    <row r="32" spans="1:8" ht="13.5">
      <c r="A32" s="87"/>
      <c r="B32" s="93"/>
      <c r="C32" s="93"/>
      <c r="D32" s="93"/>
      <c r="E32" s="93"/>
      <c r="F32" s="93"/>
      <c r="G32" s="100"/>
      <c r="H32" s="100"/>
    </row>
    <row r="33" spans="1:8" ht="13.5">
      <c r="A33" s="87"/>
      <c r="B33" s="83"/>
      <c r="C33" s="83"/>
      <c r="D33" s="83"/>
      <c r="E33" s="83"/>
      <c r="F33" s="83"/>
      <c r="G33" s="95"/>
      <c r="H33" s="95"/>
    </row>
    <row r="34" spans="1:8" ht="13.5">
      <c r="A34" s="87"/>
      <c r="B34" s="91" t="s">
        <v>113</v>
      </c>
      <c r="C34" s="83"/>
      <c r="D34" s="83"/>
      <c r="E34" s="83"/>
      <c r="F34" s="83"/>
      <c r="G34" s="95"/>
      <c r="H34" s="95"/>
    </row>
    <row r="35" spans="1:8" ht="13.5">
      <c r="A35" s="87"/>
      <c r="B35" s="91" t="s">
        <v>103</v>
      </c>
      <c r="C35" s="83"/>
      <c r="D35" s="83"/>
      <c r="E35" s="83"/>
      <c r="F35" s="83"/>
      <c r="G35" s="95"/>
      <c r="H35" s="95"/>
    </row>
    <row r="36" spans="1:8" ht="13.5">
      <c r="A36" s="87"/>
      <c r="B36" s="92" t="s">
        <v>29</v>
      </c>
      <c r="C36" s="83"/>
      <c r="D36" s="83"/>
      <c r="E36" s="83"/>
      <c r="F36" s="83"/>
      <c r="G36" s="95">
        <v>85013</v>
      </c>
      <c r="H36" s="95">
        <v>83105</v>
      </c>
    </row>
    <row r="37" spans="1:8" ht="13.5">
      <c r="A37" s="87"/>
      <c r="B37" s="92" t="s">
        <v>86</v>
      </c>
      <c r="C37" s="92"/>
      <c r="D37" s="83"/>
      <c r="E37" s="83"/>
      <c r="F37" s="83"/>
      <c r="G37" s="95">
        <v>1816</v>
      </c>
      <c r="H37" s="95">
        <v>10279</v>
      </c>
    </row>
    <row r="38" spans="1:8" ht="13.5">
      <c r="A38" s="87"/>
      <c r="B38" s="92" t="s">
        <v>136</v>
      </c>
      <c r="C38" s="92"/>
      <c r="D38" s="83"/>
      <c r="E38" s="83"/>
      <c r="F38" s="83"/>
      <c r="G38" s="95">
        <v>-1719</v>
      </c>
      <c r="H38" s="95">
        <v>-10396</v>
      </c>
    </row>
    <row r="39" spans="1:8" ht="13.5">
      <c r="A39" s="87"/>
      <c r="B39" s="92" t="s">
        <v>154</v>
      </c>
      <c r="C39" s="92"/>
      <c r="D39" s="83"/>
      <c r="E39" s="83"/>
      <c r="F39" s="83"/>
      <c r="G39" s="95">
        <v>96</v>
      </c>
      <c r="H39" s="95">
        <v>113</v>
      </c>
    </row>
    <row r="40" spans="1:9" ht="13.5">
      <c r="A40" s="87"/>
      <c r="B40" s="83" t="s">
        <v>146</v>
      </c>
      <c r="C40" s="83"/>
      <c r="D40" s="83"/>
      <c r="E40" s="83"/>
      <c r="F40" s="101"/>
      <c r="G40" s="102">
        <v>55152</v>
      </c>
      <c r="H40" s="102">
        <v>50799</v>
      </c>
      <c r="I40" s="15"/>
    </row>
    <row r="41" spans="1:8" ht="15">
      <c r="A41" s="87"/>
      <c r="B41" s="103"/>
      <c r="C41" s="97"/>
      <c r="D41" s="83"/>
      <c r="E41" s="83"/>
      <c r="F41" s="83"/>
      <c r="G41" s="95">
        <f>SUM(G36:G40)</f>
        <v>140358</v>
      </c>
      <c r="H41" s="95">
        <f>SUM(H36:H40)</f>
        <v>133900</v>
      </c>
    </row>
    <row r="42" spans="1:9" ht="15">
      <c r="A42" s="87"/>
      <c r="B42" s="103" t="s">
        <v>53</v>
      </c>
      <c r="C42" s="97"/>
      <c r="D42" s="83"/>
      <c r="E42" s="83"/>
      <c r="F42" s="83"/>
      <c r="G42" s="95">
        <v>16388</v>
      </c>
      <c r="H42" s="95">
        <v>16397</v>
      </c>
      <c r="I42" s="15"/>
    </row>
    <row r="43" spans="1:8" ht="15">
      <c r="A43" s="87"/>
      <c r="B43" s="103" t="s">
        <v>104</v>
      </c>
      <c r="C43" s="97"/>
      <c r="D43" s="83"/>
      <c r="E43" s="83"/>
      <c r="F43" s="83"/>
      <c r="G43" s="96">
        <f>+G41+G42</f>
        <v>156746</v>
      </c>
      <c r="H43" s="96">
        <f>+H41+H42</f>
        <v>150297</v>
      </c>
    </row>
    <row r="44" spans="1:8" ht="13.5">
      <c r="A44" s="87"/>
      <c r="B44" s="83"/>
      <c r="C44" s="97"/>
      <c r="D44" s="83"/>
      <c r="E44" s="83"/>
      <c r="F44" s="83"/>
      <c r="G44" s="95"/>
      <c r="H44" s="95"/>
    </row>
    <row r="45" spans="1:8" ht="13.5">
      <c r="A45" s="87"/>
      <c r="B45" s="91" t="s">
        <v>38</v>
      </c>
      <c r="C45" s="97"/>
      <c r="D45" s="83"/>
      <c r="E45" s="83"/>
      <c r="F45" s="83"/>
      <c r="G45" s="95"/>
      <c r="H45" s="95"/>
    </row>
    <row r="46" spans="1:8" ht="13.5">
      <c r="A46" s="87"/>
      <c r="B46" s="92" t="s">
        <v>36</v>
      </c>
      <c r="C46" s="93"/>
      <c r="D46" s="83"/>
      <c r="E46" s="83"/>
      <c r="F46" s="83"/>
      <c r="G46" s="95">
        <v>7004</v>
      </c>
      <c r="H46" s="95">
        <v>0</v>
      </c>
    </row>
    <row r="47" spans="1:9" ht="13.5">
      <c r="A47" s="87"/>
      <c r="B47" s="92" t="s">
        <v>105</v>
      </c>
      <c r="C47" s="93"/>
      <c r="D47" s="83"/>
      <c r="E47" s="83"/>
      <c r="F47" s="83"/>
      <c r="G47" s="95">
        <v>7655</v>
      </c>
      <c r="H47" s="95">
        <v>7655</v>
      </c>
      <c r="I47" s="15"/>
    </row>
    <row r="48" spans="1:8" ht="13.5">
      <c r="A48" s="87"/>
      <c r="B48" s="92"/>
      <c r="C48" s="93"/>
      <c r="D48" s="83"/>
      <c r="E48" s="83"/>
      <c r="F48" s="83"/>
      <c r="G48" s="96">
        <f>+G46+G47</f>
        <v>14659</v>
      </c>
      <c r="H48" s="96">
        <f>+H47+H46</f>
        <v>7655</v>
      </c>
    </row>
    <row r="49" spans="1:8" ht="13.5">
      <c r="A49" s="87"/>
      <c r="B49" s="83"/>
      <c r="C49" s="83"/>
      <c r="D49" s="83"/>
      <c r="E49" s="83"/>
      <c r="F49" s="83"/>
      <c r="G49" s="95"/>
      <c r="H49" s="95" t="s">
        <v>54</v>
      </c>
    </row>
    <row r="50" spans="1:8" ht="13.5">
      <c r="A50" s="87"/>
      <c r="B50" s="91" t="s">
        <v>114</v>
      </c>
      <c r="C50" s="83"/>
      <c r="D50" s="83"/>
      <c r="E50" s="83"/>
      <c r="F50" s="83"/>
      <c r="G50" s="95"/>
      <c r="H50" s="95" t="s">
        <v>54</v>
      </c>
    </row>
    <row r="51" spans="1:8" ht="13.5">
      <c r="A51" s="87"/>
      <c r="B51" s="92" t="s">
        <v>36</v>
      </c>
      <c r="C51" s="93"/>
      <c r="D51" s="83"/>
      <c r="E51" s="83"/>
      <c r="F51" s="83"/>
      <c r="G51" s="95">
        <f>23300+10562</f>
        <v>33862</v>
      </c>
      <c r="H51" s="95">
        <f>37173+3316</f>
        <v>40489</v>
      </c>
    </row>
    <row r="52" spans="1:8" ht="13.5">
      <c r="A52" s="87"/>
      <c r="B52" s="92" t="s">
        <v>37</v>
      </c>
      <c r="C52" s="93"/>
      <c r="D52" s="83"/>
      <c r="E52" s="83"/>
      <c r="F52" s="83"/>
      <c r="G52" s="95">
        <v>3371</v>
      </c>
      <c r="H52" s="95">
        <v>3553</v>
      </c>
    </row>
    <row r="53" spans="1:8" ht="13.5">
      <c r="A53" s="87"/>
      <c r="B53" s="92" t="s">
        <v>27</v>
      </c>
      <c r="C53" s="93"/>
      <c r="D53" s="83"/>
      <c r="E53" s="83"/>
      <c r="F53" s="83"/>
      <c r="G53" s="95">
        <v>3187</v>
      </c>
      <c r="H53" s="95">
        <v>4186</v>
      </c>
    </row>
    <row r="54" spans="1:8" ht="13.5">
      <c r="A54" s="87"/>
      <c r="B54" s="83"/>
      <c r="C54" s="97"/>
      <c r="D54" s="83"/>
      <c r="E54" s="83"/>
      <c r="F54" s="83"/>
      <c r="G54" s="96">
        <f>SUM(G51:G53)</f>
        <v>40420</v>
      </c>
      <c r="H54" s="96">
        <f>SUM(H51:H53)</f>
        <v>48228</v>
      </c>
    </row>
    <row r="55" spans="1:8" ht="13.5">
      <c r="A55" s="87"/>
      <c r="B55" s="91" t="s">
        <v>117</v>
      </c>
      <c r="C55" s="97"/>
      <c r="D55" s="83"/>
      <c r="E55" s="83"/>
      <c r="F55" s="83"/>
      <c r="G55" s="104">
        <f>+G48+G54</f>
        <v>55079</v>
      </c>
      <c r="H55" s="104">
        <f>+H48+H54</f>
        <v>55883</v>
      </c>
    </row>
    <row r="56" spans="1:8" ht="14.25" thickBot="1">
      <c r="A56" s="87"/>
      <c r="B56" s="91"/>
      <c r="C56" s="97"/>
      <c r="D56" s="83"/>
      <c r="E56" s="83"/>
      <c r="F56" s="83"/>
      <c r="G56" s="95"/>
      <c r="H56" s="95"/>
    </row>
    <row r="57" spans="1:8" ht="14.25" thickBot="1">
      <c r="A57" s="87"/>
      <c r="B57" s="91" t="s">
        <v>118</v>
      </c>
      <c r="C57" s="83"/>
      <c r="D57" s="83"/>
      <c r="E57" s="83"/>
      <c r="F57" s="83"/>
      <c r="G57" s="105">
        <f>+G55+G43</f>
        <v>211825</v>
      </c>
      <c r="H57" s="105">
        <f>+H55+H43</f>
        <v>206180</v>
      </c>
    </row>
    <row r="58" spans="1:8" ht="13.5">
      <c r="A58" s="87"/>
      <c r="B58" s="83"/>
      <c r="C58" s="83"/>
      <c r="D58" s="83"/>
      <c r="E58" s="83"/>
      <c r="F58" s="83"/>
      <c r="G58" s="95"/>
      <c r="H58" s="95"/>
    </row>
    <row r="59" spans="1:8" ht="13.5">
      <c r="A59" s="87"/>
      <c r="B59" s="83"/>
      <c r="C59" s="83"/>
      <c r="D59" s="83"/>
      <c r="E59" s="83"/>
      <c r="F59" s="83"/>
      <c r="G59" s="95"/>
      <c r="H59" s="95"/>
    </row>
    <row r="60" spans="1:8" ht="13.5">
      <c r="A60" s="87"/>
      <c r="B60" s="91" t="s">
        <v>98</v>
      </c>
      <c r="C60" s="83"/>
      <c r="D60" s="83"/>
      <c r="E60" s="83"/>
      <c r="F60" s="83"/>
      <c r="G60" s="106">
        <v>0.8333</v>
      </c>
      <c r="H60" s="106">
        <v>0.855</v>
      </c>
    </row>
    <row r="61" spans="1:8" ht="13.5">
      <c r="A61" s="83"/>
      <c r="B61" s="91" t="s">
        <v>99</v>
      </c>
      <c r="C61" s="83"/>
      <c r="D61" s="83"/>
      <c r="E61" s="83"/>
      <c r="F61" s="83"/>
      <c r="G61" s="95"/>
      <c r="H61" s="95"/>
    </row>
    <row r="62" spans="1:8" ht="13.5">
      <c r="A62" s="83"/>
      <c r="B62" s="91" t="s">
        <v>130</v>
      </c>
      <c r="C62" s="83"/>
      <c r="D62" s="83"/>
      <c r="E62" s="83"/>
      <c r="F62" s="83"/>
      <c r="G62" s="107">
        <v>168436848</v>
      </c>
      <c r="H62" s="107">
        <v>156600705</v>
      </c>
    </row>
    <row r="63" spans="1:8" ht="14.25" thickBot="1">
      <c r="A63" s="83"/>
      <c r="B63" s="91" t="s">
        <v>131</v>
      </c>
      <c r="C63" s="83"/>
      <c r="D63" s="83"/>
      <c r="E63" s="83"/>
      <c r="F63" s="83"/>
      <c r="G63" s="108">
        <v>0.5</v>
      </c>
      <c r="H63" s="108">
        <v>0.5</v>
      </c>
    </row>
    <row r="64" spans="1:8" ht="13.5">
      <c r="A64" s="83"/>
      <c r="B64" s="83"/>
      <c r="C64" s="83"/>
      <c r="D64" s="83"/>
      <c r="E64" s="83"/>
      <c r="F64" s="83"/>
      <c r="G64" s="94"/>
      <c r="H64" s="94"/>
    </row>
    <row r="65" spans="1:8" ht="13.5">
      <c r="A65" s="83"/>
      <c r="B65" s="83"/>
      <c r="C65" s="83"/>
      <c r="D65" s="83"/>
      <c r="E65" s="83"/>
      <c r="F65" s="83"/>
      <c r="G65" s="94"/>
      <c r="H65" s="94"/>
    </row>
    <row r="66" spans="1:8" ht="13.5">
      <c r="A66" s="83"/>
      <c r="B66" s="91"/>
      <c r="C66" s="83"/>
      <c r="D66" s="83"/>
      <c r="E66" s="83"/>
      <c r="F66" s="83"/>
      <c r="G66" s="109"/>
      <c r="H66" s="109"/>
    </row>
    <row r="67" spans="1:8" ht="13.5">
      <c r="A67" s="83"/>
      <c r="B67" s="83"/>
      <c r="C67" s="83"/>
      <c r="D67" s="83"/>
      <c r="E67" s="83"/>
      <c r="F67" s="83"/>
      <c r="G67" s="94"/>
      <c r="H67" s="94"/>
    </row>
    <row r="68" spans="1:8" ht="16.5" customHeight="1">
      <c r="A68" s="151" t="s">
        <v>174</v>
      </c>
      <c r="B68" s="151"/>
      <c r="C68" s="151"/>
      <c r="D68" s="151"/>
      <c r="E68" s="151"/>
      <c r="F68" s="151"/>
      <c r="G68" s="151"/>
      <c r="H68" s="151"/>
    </row>
    <row r="69" spans="1:8" ht="16.5" customHeight="1">
      <c r="A69" s="151" t="s">
        <v>170</v>
      </c>
      <c r="B69" s="151"/>
      <c r="C69" s="151"/>
      <c r="D69" s="151"/>
      <c r="E69" s="151"/>
      <c r="F69" s="151"/>
      <c r="G69" s="151"/>
      <c r="H69" s="151"/>
    </row>
    <row r="70" spans="1:8" ht="13.5">
      <c r="A70" s="13"/>
      <c r="B70" s="13"/>
      <c r="C70" s="13"/>
      <c r="D70" s="13"/>
      <c r="E70" s="13"/>
      <c r="F70" s="13"/>
      <c r="G70" s="13"/>
      <c r="H70" s="13"/>
    </row>
    <row r="71" spans="1:8" ht="13.5">
      <c r="A71" s="13"/>
      <c r="B71" s="13"/>
      <c r="C71" s="13"/>
      <c r="D71" s="13"/>
      <c r="E71" s="13"/>
      <c r="F71" s="13"/>
      <c r="G71" s="13"/>
      <c r="H71" s="13"/>
    </row>
    <row r="72" spans="1:8" ht="13.5">
      <c r="A72" s="13"/>
      <c r="B72" s="13"/>
      <c r="C72" s="13"/>
      <c r="D72" s="13"/>
      <c r="E72" s="13"/>
      <c r="F72" s="13"/>
      <c r="G72" s="13"/>
      <c r="H72" s="13"/>
    </row>
  </sheetData>
  <sheetProtection/>
  <mergeCells count="2">
    <mergeCell ref="A68:H68"/>
    <mergeCell ref="A69:H69"/>
  </mergeCells>
  <printOptions horizontalCentered="1"/>
  <pageMargins left="0.75" right="0.5" top="1" bottom="0.5" header="0.5" footer="0.5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zoomScale="75" zoomScaleNormal="75" zoomScalePageLayoutView="0" workbookViewId="0" topLeftCell="A30">
      <selection activeCell="D10" sqref="D10"/>
    </sheetView>
  </sheetViews>
  <sheetFormatPr defaultColWidth="9.00390625" defaultRowHeight="16.5"/>
  <cols>
    <col min="1" max="1" width="5.25390625" style="3" customWidth="1"/>
    <col min="2" max="2" width="67.75390625" style="3" customWidth="1"/>
    <col min="3" max="3" width="17.375" style="4" customWidth="1"/>
    <col min="4" max="4" width="17.75390625" style="3" customWidth="1"/>
    <col min="5" max="16384" width="9.00390625" style="3" customWidth="1"/>
  </cols>
  <sheetData>
    <row r="1" spans="1:2" ht="18.75">
      <c r="A1" s="9" t="s">
        <v>126</v>
      </c>
      <c r="B1" s="2"/>
    </row>
    <row r="2" spans="1:2" ht="18.75">
      <c r="A2" s="9"/>
      <c r="B2" s="2"/>
    </row>
    <row r="3" spans="1:2" ht="15.75">
      <c r="A3" s="2"/>
      <c r="B3" s="2"/>
    </row>
    <row r="4" spans="1:4" ht="15.75">
      <c r="A4" s="6" t="s">
        <v>6</v>
      </c>
      <c r="B4" s="2"/>
      <c r="C4" s="10"/>
      <c r="D4" s="12"/>
    </row>
    <row r="5" spans="1:4" ht="15.75">
      <c r="A5" s="6" t="s">
        <v>7</v>
      </c>
      <c r="B5" s="2"/>
      <c r="C5" s="115" t="s">
        <v>41</v>
      </c>
      <c r="D5" s="115" t="s">
        <v>41</v>
      </c>
    </row>
    <row r="6" spans="3:4" ht="15.75">
      <c r="C6" s="115" t="s">
        <v>42</v>
      </c>
      <c r="D6" s="115" t="s">
        <v>90</v>
      </c>
    </row>
    <row r="7" spans="3:4" ht="15.75">
      <c r="C7" s="115" t="s">
        <v>43</v>
      </c>
      <c r="D7" s="115" t="s">
        <v>43</v>
      </c>
    </row>
    <row r="8" spans="3:4" ht="15.75">
      <c r="C8" s="116">
        <v>40451</v>
      </c>
      <c r="D8" s="116">
        <v>40086</v>
      </c>
    </row>
    <row r="9" spans="3:4" ht="15.75">
      <c r="C9" s="116"/>
      <c r="D9" s="116" t="s">
        <v>168</v>
      </c>
    </row>
    <row r="10" spans="3:4" ht="15.75">
      <c r="C10" s="115" t="s">
        <v>44</v>
      </c>
      <c r="D10" s="115" t="s">
        <v>44</v>
      </c>
    </row>
    <row r="11" spans="1:4" ht="15.75">
      <c r="A11" s="1" t="s">
        <v>66</v>
      </c>
      <c r="C11" s="117"/>
      <c r="D11" s="20"/>
    </row>
    <row r="12" spans="1:4" ht="16.5">
      <c r="A12" s="2" t="s">
        <v>1</v>
      </c>
      <c r="B12" s="2"/>
      <c r="C12" s="118">
        <v>5616</v>
      </c>
      <c r="D12" s="117">
        <v>4674</v>
      </c>
    </row>
    <row r="13" spans="1:4" ht="15.75">
      <c r="A13" s="2" t="s">
        <v>57</v>
      </c>
      <c r="B13" s="2"/>
      <c r="C13" s="119"/>
      <c r="D13" s="117"/>
    </row>
    <row r="14" spans="2:4" ht="16.5">
      <c r="B14" s="2" t="s">
        <v>28</v>
      </c>
      <c r="C14" s="118">
        <v>188</v>
      </c>
      <c r="D14" s="117">
        <v>127</v>
      </c>
    </row>
    <row r="15" spans="2:4" ht="16.5">
      <c r="B15" s="114" t="s">
        <v>134</v>
      </c>
      <c r="C15" s="118">
        <v>913</v>
      </c>
      <c r="D15" s="117">
        <v>327</v>
      </c>
    </row>
    <row r="16" spans="2:4" ht="16.5">
      <c r="B16" s="2" t="s">
        <v>60</v>
      </c>
      <c r="C16" s="118">
        <v>-915</v>
      </c>
      <c r="D16" s="117">
        <v>-395</v>
      </c>
    </row>
    <row r="17" spans="2:4" ht="16.5">
      <c r="B17" s="2" t="s">
        <v>143</v>
      </c>
      <c r="C17" s="118">
        <v>10</v>
      </c>
      <c r="D17" s="117">
        <v>0</v>
      </c>
    </row>
    <row r="18" spans="1:4" ht="16.5">
      <c r="A18" s="2"/>
      <c r="B18" s="2"/>
      <c r="C18" s="121"/>
      <c r="D18" s="121"/>
    </row>
    <row r="19" spans="1:4" ht="15.75">
      <c r="A19" s="2" t="s">
        <v>61</v>
      </c>
      <c r="B19" s="2"/>
      <c r="C19" s="122">
        <f>SUM(C12:C18)</f>
        <v>5812</v>
      </c>
      <c r="D19" s="122">
        <f>SUM(D12:D18)</f>
        <v>4733</v>
      </c>
    </row>
    <row r="20" spans="1:4" ht="15.75">
      <c r="A20" s="2"/>
      <c r="B20" s="2"/>
      <c r="C20" s="119"/>
      <c r="D20" s="20"/>
    </row>
    <row r="21" spans="1:4" ht="15.75">
      <c r="A21" s="2" t="s">
        <v>58</v>
      </c>
      <c r="B21" s="2"/>
      <c r="C21" s="119"/>
      <c r="D21" s="20"/>
    </row>
    <row r="22" spans="1:4" ht="16.5">
      <c r="A22" s="2"/>
      <c r="B22" s="2" t="s">
        <v>62</v>
      </c>
      <c r="C22" s="118">
        <v>-1915</v>
      </c>
      <c r="D22" s="123">
        <v>0</v>
      </c>
    </row>
    <row r="23" spans="1:4" ht="16.5">
      <c r="A23" s="2"/>
      <c r="B23" s="2" t="s">
        <v>63</v>
      </c>
      <c r="C23" s="118">
        <v>-14580</v>
      </c>
      <c r="D23" s="123">
        <v>12966</v>
      </c>
    </row>
    <row r="24" spans="1:4" ht="16.5">
      <c r="A24" s="2"/>
      <c r="B24" s="2" t="s">
        <v>87</v>
      </c>
      <c r="C24" s="118">
        <v>44</v>
      </c>
      <c r="D24" s="123">
        <v>6873</v>
      </c>
    </row>
    <row r="25" spans="1:4" ht="15.75">
      <c r="A25" s="2" t="s">
        <v>64</v>
      </c>
      <c r="B25" s="2"/>
      <c r="C25" s="124">
        <f>SUM(C19:C24)</f>
        <v>-10639</v>
      </c>
      <c r="D25" s="124">
        <f>SUM(D19:D24)</f>
        <v>24572</v>
      </c>
    </row>
    <row r="26" spans="1:4" ht="15.75">
      <c r="A26" s="2"/>
      <c r="B26" s="2"/>
      <c r="C26" s="119"/>
      <c r="D26" s="20"/>
    </row>
    <row r="27" spans="1:4" ht="16.5">
      <c r="A27" s="2" t="s">
        <v>88</v>
      </c>
      <c r="B27" s="2"/>
      <c r="C27" s="118">
        <v>-2459</v>
      </c>
      <c r="D27" s="123">
        <v>-1864</v>
      </c>
    </row>
    <row r="28" spans="1:4" ht="15.75">
      <c r="A28" s="2" t="s">
        <v>65</v>
      </c>
      <c r="B28" s="2"/>
      <c r="C28" s="125">
        <f>SUM(C25:C27)</f>
        <v>-13098</v>
      </c>
      <c r="D28" s="125">
        <f>SUM(D25:D27)</f>
        <v>22708</v>
      </c>
    </row>
    <row r="29" spans="1:4" ht="15.75">
      <c r="A29" s="2"/>
      <c r="B29" s="2"/>
      <c r="C29" s="119"/>
      <c r="D29" s="20"/>
    </row>
    <row r="30" spans="1:4" ht="15.75">
      <c r="A30" s="6" t="s">
        <v>67</v>
      </c>
      <c r="B30" s="2"/>
      <c r="C30" s="119"/>
      <c r="D30" s="20"/>
    </row>
    <row r="31" spans="1:4" ht="16.5">
      <c r="A31" s="2"/>
      <c r="B31" s="2" t="s">
        <v>158</v>
      </c>
      <c r="C31" s="118">
        <v>1000</v>
      </c>
      <c r="D31" s="117">
        <v>932</v>
      </c>
    </row>
    <row r="32" spans="2:4" ht="16.5">
      <c r="B32" s="2" t="s">
        <v>68</v>
      </c>
      <c r="C32" s="118">
        <v>915</v>
      </c>
      <c r="D32" s="123">
        <v>395</v>
      </c>
    </row>
    <row r="33" spans="2:4" ht="16.5">
      <c r="B33" s="2" t="s">
        <v>91</v>
      </c>
      <c r="C33" s="118">
        <v>-14</v>
      </c>
      <c r="D33" s="123">
        <v>-31</v>
      </c>
    </row>
    <row r="34" spans="2:4" ht="16.5">
      <c r="B34" s="2" t="s">
        <v>92</v>
      </c>
      <c r="C34" s="118">
        <v>10</v>
      </c>
      <c r="D34" s="117">
        <v>0</v>
      </c>
    </row>
    <row r="35" spans="1:4" ht="15.75">
      <c r="A35" s="2" t="s">
        <v>69</v>
      </c>
      <c r="B35" s="2"/>
      <c r="C35" s="125">
        <f>SUM(C31:C34)</f>
        <v>1911</v>
      </c>
      <c r="D35" s="125">
        <f>SUM(D31:D34)</f>
        <v>1296</v>
      </c>
    </row>
    <row r="36" spans="1:4" ht="15.75">
      <c r="A36" s="2"/>
      <c r="B36" s="2"/>
      <c r="C36" s="119"/>
      <c r="D36" s="20"/>
    </row>
    <row r="37" spans="1:4" ht="15.75">
      <c r="A37" s="6" t="s">
        <v>70</v>
      </c>
      <c r="B37" s="2"/>
      <c r="C37" s="119"/>
      <c r="D37" s="20"/>
    </row>
    <row r="38" spans="1:4" ht="15.75">
      <c r="A38" s="2"/>
      <c r="B38" s="7"/>
      <c r="C38" s="119"/>
      <c r="D38" s="20"/>
    </row>
    <row r="39" spans="1:4" ht="16.5">
      <c r="A39" s="2"/>
      <c r="B39" s="2" t="s">
        <v>128</v>
      </c>
      <c r="C39" s="118">
        <v>1707</v>
      </c>
      <c r="D39" s="117">
        <v>5546</v>
      </c>
    </row>
    <row r="40" spans="1:4" ht="16.5">
      <c r="A40" s="2"/>
      <c r="B40" s="2" t="s">
        <v>160</v>
      </c>
      <c r="C40" s="118">
        <v>401</v>
      </c>
      <c r="D40" s="117">
        <v>0</v>
      </c>
    </row>
    <row r="41" spans="1:4" ht="16.5">
      <c r="A41" s="2"/>
      <c r="B41" s="2" t="s">
        <v>71</v>
      </c>
      <c r="C41" s="118">
        <v>0</v>
      </c>
      <c r="D41" s="126">
        <v>-48</v>
      </c>
    </row>
    <row r="42" spans="1:4" ht="16.5">
      <c r="A42" s="2"/>
      <c r="B42" s="2" t="s">
        <v>135</v>
      </c>
      <c r="C42" s="118">
        <v>0</v>
      </c>
      <c r="D42" s="126">
        <v>-5656</v>
      </c>
    </row>
    <row r="43" spans="1:4" ht="16.5">
      <c r="A43" s="2"/>
      <c r="B43" s="2"/>
      <c r="C43" s="118"/>
      <c r="D43" s="127"/>
    </row>
    <row r="44" spans="1:4" ht="15.75">
      <c r="A44" s="2" t="s">
        <v>93</v>
      </c>
      <c r="B44" s="2"/>
      <c r="C44" s="125">
        <f>SUM(C39:C43)</f>
        <v>2108</v>
      </c>
      <c r="D44" s="125">
        <f>SUM(D39:D43)</f>
        <v>-158</v>
      </c>
    </row>
    <row r="45" spans="1:4" ht="15.75">
      <c r="A45" s="2"/>
      <c r="B45" s="2"/>
      <c r="C45" s="119"/>
      <c r="D45" s="20"/>
    </row>
    <row r="46" spans="1:4" ht="15.75">
      <c r="A46" s="5" t="s">
        <v>72</v>
      </c>
      <c r="B46" s="2"/>
      <c r="C46" s="122">
        <f>+C28+C35+C44</f>
        <v>-9079</v>
      </c>
      <c r="D46" s="122">
        <v>23846</v>
      </c>
    </row>
    <row r="47" spans="1:4" ht="15.75">
      <c r="A47" s="2"/>
      <c r="B47" s="2"/>
      <c r="C47" s="119"/>
      <c r="D47" s="127"/>
    </row>
    <row r="48" spans="1:4" ht="16.5">
      <c r="A48" s="5" t="s">
        <v>4</v>
      </c>
      <c r="B48" s="2"/>
      <c r="C48" s="118">
        <v>124535</v>
      </c>
      <c r="D48" s="126">
        <v>88754</v>
      </c>
    </row>
    <row r="49" spans="1:4" ht="16.5" thickBot="1">
      <c r="A49" s="5" t="s">
        <v>5</v>
      </c>
      <c r="B49" s="2"/>
      <c r="C49" s="128">
        <f>SUM(C46:C48)</f>
        <v>115456</v>
      </c>
      <c r="D49" s="128">
        <f>SUM(D46:D48)</f>
        <v>112600</v>
      </c>
    </row>
    <row r="50" spans="1:4" ht="16.5" thickTop="1">
      <c r="A50" s="2"/>
      <c r="B50" s="2"/>
      <c r="C50" s="119"/>
      <c r="D50" s="20"/>
    </row>
    <row r="51" spans="1:4" ht="15.75">
      <c r="A51" s="2"/>
      <c r="B51" s="2"/>
      <c r="C51" s="119"/>
      <c r="D51" s="20"/>
    </row>
    <row r="52" spans="1:4" ht="15.75">
      <c r="A52" s="5" t="s">
        <v>73</v>
      </c>
      <c r="B52" s="2"/>
      <c r="C52" s="119"/>
      <c r="D52" s="20"/>
    </row>
    <row r="53" spans="2:4" ht="16.5">
      <c r="B53" s="3" t="s">
        <v>100</v>
      </c>
      <c r="C53" s="118">
        <v>46481</v>
      </c>
      <c r="D53" s="129">
        <v>39703</v>
      </c>
    </row>
    <row r="54" spans="2:4" ht="16.5">
      <c r="B54" s="3" t="s">
        <v>101</v>
      </c>
      <c r="C54" s="118">
        <v>68975</v>
      </c>
      <c r="D54" s="117">
        <v>72897</v>
      </c>
    </row>
    <row r="55" spans="3:4" ht="16.5" thickBot="1">
      <c r="C55" s="130">
        <f>SUM(C53:C54)</f>
        <v>115456</v>
      </c>
      <c r="D55" s="130">
        <f>SUM(D53:D54)</f>
        <v>112600</v>
      </c>
    </row>
    <row r="56" spans="3:4" ht="16.5" thickTop="1">
      <c r="C56" s="131"/>
      <c r="D56" s="131"/>
    </row>
    <row r="58" spans="1:5" ht="15.75">
      <c r="A58" s="152" t="s">
        <v>8</v>
      </c>
      <c r="B58" s="152"/>
      <c r="C58" s="152"/>
      <c r="D58" s="152"/>
      <c r="E58" s="152"/>
    </row>
    <row r="59" spans="1:5" ht="15.75">
      <c r="A59" s="152" t="s">
        <v>170</v>
      </c>
      <c r="B59" s="152"/>
      <c r="C59" s="152"/>
      <c r="D59" s="152"/>
      <c r="E59" s="152"/>
    </row>
    <row r="61" spans="3:4" ht="15.75">
      <c r="C61" s="17"/>
      <c r="D61" s="16"/>
    </row>
    <row r="62" spans="3:4" ht="15.75">
      <c r="C62" s="11"/>
      <c r="D62" s="8"/>
    </row>
    <row r="63" spans="3:4" ht="15.75">
      <c r="C63" s="11"/>
      <c r="D63" s="8"/>
    </row>
    <row r="64" spans="3:4" ht="15.75">
      <c r="C64" s="11"/>
      <c r="D64" s="8"/>
    </row>
  </sheetData>
  <sheetProtection/>
  <mergeCells count="2">
    <mergeCell ref="A58:E58"/>
    <mergeCell ref="A59:E59"/>
  </mergeCells>
  <printOptions/>
  <pageMargins left="0.75" right="0.5" top="0.7" bottom="0.42" header="0.36" footer="0.33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="65" zoomScaleNormal="65" zoomScalePageLayoutView="0" workbookViewId="0" topLeftCell="B1">
      <selection activeCell="G10" sqref="G10"/>
    </sheetView>
  </sheetViews>
  <sheetFormatPr defaultColWidth="9.00390625" defaultRowHeight="16.5"/>
  <cols>
    <col min="1" max="1" width="35.125" style="20" customWidth="1"/>
    <col min="2" max="2" width="3.375" style="20" customWidth="1"/>
    <col min="3" max="4" width="13.75390625" style="132" customWidth="1"/>
    <col min="5" max="8" width="16.375" style="132" customWidth="1"/>
    <col min="9" max="10" width="13.75390625" style="132" customWidth="1"/>
    <col min="11" max="11" width="15.125" style="20" customWidth="1"/>
    <col min="12" max="12" width="14.625" style="20" customWidth="1"/>
    <col min="13" max="16384" width="9.00390625" style="20" customWidth="1"/>
  </cols>
  <sheetData>
    <row r="1" ht="18.75">
      <c r="A1" s="18" t="s">
        <v>126</v>
      </c>
    </row>
    <row r="2" ht="18.75">
      <c r="A2" s="18"/>
    </row>
    <row r="3" ht="15.75">
      <c r="A3" s="114"/>
    </row>
    <row r="4" ht="15.75">
      <c r="A4" s="133" t="s">
        <v>78</v>
      </c>
    </row>
    <row r="5" ht="15.75">
      <c r="A5" s="133" t="s">
        <v>13</v>
      </c>
    </row>
    <row r="7" spans="2:10" ht="15.75">
      <c r="B7" s="31"/>
      <c r="C7" s="134"/>
      <c r="D7" s="135"/>
      <c r="E7" s="136" t="s">
        <v>167</v>
      </c>
      <c r="F7" s="135"/>
      <c r="G7" s="135"/>
      <c r="H7" s="135"/>
      <c r="I7" s="135"/>
      <c r="J7" s="134"/>
    </row>
    <row r="8" spans="3:12" ht="15.75">
      <c r="C8" s="137"/>
      <c r="D8" s="137"/>
      <c r="E8" s="138" t="s">
        <v>152</v>
      </c>
      <c r="F8" s="138"/>
      <c r="G8" s="138"/>
      <c r="H8" s="138" t="s">
        <v>161</v>
      </c>
      <c r="I8" s="137" t="s">
        <v>82</v>
      </c>
      <c r="J8" s="137"/>
      <c r="K8" s="25" t="s">
        <v>119</v>
      </c>
      <c r="L8" s="25" t="s">
        <v>121</v>
      </c>
    </row>
    <row r="9" spans="3:12" ht="15.75">
      <c r="C9" s="137" t="s">
        <v>139</v>
      </c>
      <c r="D9" s="137" t="s">
        <v>137</v>
      </c>
      <c r="E9" s="137" t="s">
        <v>83</v>
      </c>
      <c r="F9" s="137" t="s">
        <v>149</v>
      </c>
      <c r="G9" s="137" t="s">
        <v>151</v>
      </c>
      <c r="H9" s="137" t="s">
        <v>162</v>
      </c>
      <c r="I9" s="137" t="s">
        <v>84</v>
      </c>
      <c r="J9" s="137"/>
      <c r="K9" s="25" t="s">
        <v>120</v>
      </c>
      <c r="L9" s="25" t="s">
        <v>122</v>
      </c>
    </row>
    <row r="10" spans="3:10" ht="15.75">
      <c r="C10" s="137" t="s">
        <v>140</v>
      </c>
      <c r="D10" s="137" t="s">
        <v>138</v>
      </c>
      <c r="E10" s="137" t="s">
        <v>141</v>
      </c>
      <c r="F10" s="137" t="s">
        <v>150</v>
      </c>
      <c r="G10" s="137" t="s">
        <v>150</v>
      </c>
      <c r="H10" s="137" t="s">
        <v>150</v>
      </c>
      <c r="I10" s="137" t="s">
        <v>85</v>
      </c>
      <c r="J10" s="137" t="s">
        <v>124</v>
      </c>
    </row>
    <row r="11" spans="3:12" ht="18">
      <c r="C11" s="139" t="s">
        <v>59</v>
      </c>
      <c r="D11" s="139" t="s">
        <v>59</v>
      </c>
      <c r="E11" s="139" t="s">
        <v>59</v>
      </c>
      <c r="F11" s="139" t="s">
        <v>59</v>
      </c>
      <c r="G11" s="139" t="s">
        <v>59</v>
      </c>
      <c r="H11" s="139" t="s">
        <v>59</v>
      </c>
      <c r="I11" s="139" t="s">
        <v>59</v>
      </c>
      <c r="J11" s="139" t="s">
        <v>59</v>
      </c>
      <c r="K11" s="139" t="s">
        <v>59</v>
      </c>
      <c r="L11" s="139" t="s">
        <v>59</v>
      </c>
    </row>
    <row r="12" ht="15.75">
      <c r="A12" s="140"/>
    </row>
    <row r="13" spans="1:12" ht="15.75">
      <c r="A13" s="141" t="s">
        <v>14</v>
      </c>
      <c r="C13" s="122">
        <v>83105</v>
      </c>
      <c r="D13" s="122">
        <v>-10396</v>
      </c>
      <c r="E13" s="122">
        <f>10279</f>
        <v>10279</v>
      </c>
      <c r="F13" s="122">
        <v>-1426</v>
      </c>
      <c r="G13" s="122">
        <v>1426</v>
      </c>
      <c r="H13" s="122">
        <v>113</v>
      </c>
      <c r="I13" s="122">
        <f>50799</f>
        <v>50799</v>
      </c>
      <c r="J13" s="122">
        <f>SUM(C13:I13)</f>
        <v>133900</v>
      </c>
      <c r="K13" s="122">
        <f>16397</f>
        <v>16397</v>
      </c>
      <c r="L13" s="122">
        <f>+J13+K13</f>
        <v>150297</v>
      </c>
    </row>
    <row r="14" spans="1:12" ht="15.75">
      <c r="A14" s="141"/>
      <c r="C14" s="122"/>
      <c r="D14" s="122"/>
      <c r="E14" s="122"/>
      <c r="F14" s="122"/>
      <c r="G14" s="122"/>
      <c r="H14" s="122"/>
      <c r="I14" s="122"/>
      <c r="J14" s="122"/>
      <c r="K14" s="122"/>
      <c r="L14" s="122"/>
    </row>
    <row r="15" spans="1:12" ht="15.75">
      <c r="A15" s="141" t="s">
        <v>18</v>
      </c>
      <c r="C15" s="142">
        <v>0</v>
      </c>
      <c r="D15" s="142">
        <v>0</v>
      </c>
      <c r="E15" s="142">
        <v>0</v>
      </c>
      <c r="F15" s="142">
        <v>0</v>
      </c>
      <c r="G15" s="142">
        <v>0</v>
      </c>
      <c r="H15" s="142">
        <v>0</v>
      </c>
      <c r="I15" s="142">
        <f>-1598+782</f>
        <v>-816</v>
      </c>
      <c r="J15" s="142">
        <f>SUM(C15:I15)</f>
        <v>-816</v>
      </c>
      <c r="K15" s="142">
        <v>0</v>
      </c>
      <c r="L15" s="142">
        <f>+J15+K15</f>
        <v>-816</v>
      </c>
    </row>
    <row r="16" spans="1:12" ht="15.75">
      <c r="A16" s="141" t="s">
        <v>19</v>
      </c>
      <c r="C16" s="122">
        <f>+C13+C15</f>
        <v>83105</v>
      </c>
      <c r="D16" s="122">
        <f aca="true" t="shared" si="0" ref="D16:I16">+D13+D15</f>
        <v>-10396</v>
      </c>
      <c r="E16" s="122">
        <f t="shared" si="0"/>
        <v>10279</v>
      </c>
      <c r="F16" s="122">
        <f t="shared" si="0"/>
        <v>-1426</v>
      </c>
      <c r="G16" s="122">
        <f t="shared" si="0"/>
        <v>1426</v>
      </c>
      <c r="H16" s="122">
        <f t="shared" si="0"/>
        <v>113</v>
      </c>
      <c r="I16" s="122">
        <f t="shared" si="0"/>
        <v>49983</v>
      </c>
      <c r="J16" s="122">
        <f>+J13+J15</f>
        <v>133084</v>
      </c>
      <c r="K16" s="122">
        <f>+K13+K15</f>
        <v>16397</v>
      </c>
      <c r="L16" s="122">
        <f>+L13+L15</f>
        <v>149481</v>
      </c>
    </row>
    <row r="17" spans="1:12" ht="15.75">
      <c r="A17" s="141"/>
      <c r="C17" s="122"/>
      <c r="D17" s="122"/>
      <c r="E17" s="122"/>
      <c r="F17" s="122"/>
      <c r="G17" s="122"/>
      <c r="H17" s="122"/>
      <c r="I17" s="122"/>
      <c r="J17" s="122"/>
      <c r="K17" s="122"/>
      <c r="L17" s="122"/>
    </row>
    <row r="18" spans="1:12" ht="15.75">
      <c r="A18" s="143" t="s">
        <v>20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20">
        <v>4165</v>
      </c>
      <c r="J18" s="122">
        <f>SUM(C18:I18)</f>
        <v>4165</v>
      </c>
      <c r="K18" s="117">
        <f>+'CISL- KLSE 0910  '!J33</f>
        <v>-9</v>
      </c>
      <c r="L18" s="122">
        <f>+J18+K18</f>
        <v>4156</v>
      </c>
    </row>
    <row r="19" spans="1:12" ht="15.75">
      <c r="A19" s="143"/>
      <c r="C19" s="122"/>
      <c r="D19" s="122"/>
      <c r="E19" s="122"/>
      <c r="F19" s="122"/>
      <c r="G19" s="122"/>
      <c r="H19" s="122"/>
      <c r="I19" s="120"/>
      <c r="J19" s="122"/>
      <c r="K19" s="117"/>
      <c r="L19" s="122"/>
    </row>
    <row r="20" spans="1:12" ht="15.75">
      <c r="A20" s="141" t="s">
        <v>21</v>
      </c>
      <c r="C20" s="122"/>
      <c r="D20" s="122"/>
      <c r="E20" s="122"/>
      <c r="F20" s="122"/>
      <c r="G20" s="122"/>
      <c r="H20" s="122"/>
      <c r="I20" s="120"/>
      <c r="J20" s="122"/>
      <c r="K20" s="117"/>
      <c r="L20" s="122"/>
    </row>
    <row r="21" spans="1:12" ht="15.75">
      <c r="A21" s="143" t="s">
        <v>144</v>
      </c>
      <c r="C21" s="122"/>
      <c r="D21" s="122"/>
      <c r="E21" s="122"/>
      <c r="F21" s="122"/>
      <c r="G21" s="122"/>
      <c r="H21" s="122"/>
      <c r="I21" s="122"/>
      <c r="J21" s="122"/>
      <c r="K21" s="144">
        <v>0</v>
      </c>
      <c r="L21" s="122">
        <f>+J21+K21</f>
        <v>0</v>
      </c>
    </row>
    <row r="22" spans="1:12" ht="15.75">
      <c r="A22" s="145" t="s">
        <v>153</v>
      </c>
      <c r="C22" s="122">
        <v>1707</v>
      </c>
      <c r="D22" s="122">
        <v>0</v>
      </c>
      <c r="E22" s="122">
        <v>0</v>
      </c>
      <c r="F22" s="122">
        <v>171</v>
      </c>
      <c r="G22" s="122">
        <v>-171</v>
      </c>
      <c r="H22" s="122">
        <v>0</v>
      </c>
      <c r="I22" s="122">
        <v>0</v>
      </c>
      <c r="J22" s="122">
        <f>SUM(C22:I22)</f>
        <v>1707</v>
      </c>
      <c r="K22" s="144">
        <v>0</v>
      </c>
      <c r="L22" s="122">
        <f>+J22+K22</f>
        <v>1707</v>
      </c>
    </row>
    <row r="23" spans="1:12" ht="15.75">
      <c r="A23" s="145" t="s">
        <v>163</v>
      </c>
      <c r="C23" s="122">
        <v>201</v>
      </c>
      <c r="D23" s="122"/>
      <c r="E23" s="122">
        <v>201</v>
      </c>
      <c r="F23" s="122">
        <v>0</v>
      </c>
      <c r="G23" s="122">
        <v>0</v>
      </c>
      <c r="H23" s="122">
        <v>0</v>
      </c>
      <c r="I23" s="122">
        <v>0</v>
      </c>
      <c r="J23" s="122">
        <f>SUM(C23:I23)</f>
        <v>402</v>
      </c>
      <c r="K23" s="144">
        <v>0</v>
      </c>
      <c r="L23" s="122">
        <f>+J23+K23</f>
        <v>402</v>
      </c>
    </row>
    <row r="24" spans="1:12" ht="15.75">
      <c r="A24" s="141"/>
      <c r="C24" s="122"/>
      <c r="D24" s="122"/>
      <c r="E24" s="122"/>
      <c r="F24" s="122"/>
      <c r="G24" s="122"/>
      <c r="H24" s="122"/>
      <c r="I24" s="122"/>
      <c r="J24" s="122">
        <f>SUM(C24:I24)</f>
        <v>0</v>
      </c>
      <c r="L24" s="122">
        <f>+J24+K24</f>
        <v>0</v>
      </c>
    </row>
    <row r="25" spans="1:12" ht="15.75">
      <c r="A25" s="143" t="s">
        <v>164</v>
      </c>
      <c r="C25" s="122"/>
      <c r="D25" s="122">
        <v>0</v>
      </c>
      <c r="E25" s="122">
        <v>0</v>
      </c>
      <c r="F25" s="122">
        <v>0</v>
      </c>
      <c r="G25" s="122">
        <v>0</v>
      </c>
      <c r="H25" s="122">
        <v>0</v>
      </c>
      <c r="I25" s="122">
        <v>0</v>
      </c>
      <c r="J25" s="122">
        <f>SUM(C25:I25)</f>
        <v>0</v>
      </c>
      <c r="K25" s="144">
        <v>0</v>
      </c>
      <c r="L25" s="122">
        <f>+J25+K25</f>
        <v>0</v>
      </c>
    </row>
    <row r="27" spans="1:13" ht="15.75">
      <c r="A27" s="20" t="s">
        <v>15</v>
      </c>
      <c r="C27" s="132">
        <v>0</v>
      </c>
      <c r="D27" s="120">
        <v>8677</v>
      </c>
      <c r="E27" s="120">
        <v>-8677</v>
      </c>
      <c r="F27" s="120">
        <v>0</v>
      </c>
      <c r="G27" s="120">
        <v>0</v>
      </c>
      <c r="H27" s="120">
        <v>0</v>
      </c>
      <c r="J27" s="122">
        <f>SUM(C27:I27)</f>
        <v>0</v>
      </c>
      <c r="K27" s="144">
        <v>0</v>
      </c>
      <c r="L27" s="122">
        <f>+J27+K27</f>
        <v>0</v>
      </c>
      <c r="M27" s="146"/>
    </row>
    <row r="29" spans="1:12" ht="15.75">
      <c r="A29" s="20" t="s">
        <v>165</v>
      </c>
      <c r="C29" s="132">
        <v>0</v>
      </c>
      <c r="D29" s="132">
        <v>0</v>
      </c>
      <c r="E29" s="120">
        <v>13</v>
      </c>
      <c r="F29" s="132">
        <v>0</v>
      </c>
      <c r="G29" s="132">
        <v>0</v>
      </c>
      <c r="H29" s="120">
        <v>-13</v>
      </c>
      <c r="I29" s="120">
        <v>0</v>
      </c>
      <c r="J29" s="122">
        <f>SUM(C29:I29)</f>
        <v>0</v>
      </c>
      <c r="K29" s="117">
        <v>0</v>
      </c>
      <c r="L29" s="122">
        <f>+J29+K29</f>
        <v>0</v>
      </c>
    </row>
    <row r="30" ht="15.75">
      <c r="H30" s="120"/>
    </row>
    <row r="31" spans="1:12" ht="15.75">
      <c r="A31" s="20" t="s">
        <v>166</v>
      </c>
      <c r="C31" s="132">
        <v>0</v>
      </c>
      <c r="D31" s="132">
        <v>0</v>
      </c>
      <c r="E31" s="132">
        <v>0</v>
      </c>
      <c r="F31" s="132">
        <v>0</v>
      </c>
      <c r="G31" s="132">
        <v>0</v>
      </c>
      <c r="H31" s="120">
        <v>-4</v>
      </c>
      <c r="I31" s="120">
        <v>4</v>
      </c>
      <c r="J31" s="122">
        <f>SUM(C31:I31)</f>
        <v>0</v>
      </c>
      <c r="K31" s="144">
        <v>0</v>
      </c>
      <c r="L31" s="122">
        <f>+J31+K31</f>
        <v>0</v>
      </c>
    </row>
    <row r="32" spans="8:11" ht="15.75">
      <c r="H32" s="120"/>
      <c r="K32" s="144"/>
    </row>
    <row r="33" spans="1:13" ht="15.75">
      <c r="A33" s="20" t="s">
        <v>32</v>
      </c>
      <c r="C33" s="132">
        <v>0</v>
      </c>
      <c r="D33" s="132">
        <v>0</v>
      </c>
      <c r="E33" s="132">
        <v>0</v>
      </c>
      <c r="F33" s="132">
        <v>0</v>
      </c>
      <c r="G33" s="132">
        <v>0</v>
      </c>
      <c r="H33" s="120">
        <v>0</v>
      </c>
      <c r="I33" s="120">
        <f>1000</f>
        <v>1000</v>
      </c>
      <c r="J33" s="122">
        <f>SUM(C33:I33)</f>
        <v>1000</v>
      </c>
      <c r="K33" s="144">
        <v>0</v>
      </c>
      <c r="L33" s="122">
        <f>+J33+K33</f>
        <v>1000</v>
      </c>
      <c r="M33" s="146"/>
    </row>
    <row r="35" spans="1:13" ht="35.25" customHeight="1" thickBot="1">
      <c r="A35" s="141" t="s">
        <v>16</v>
      </c>
      <c r="C35" s="128">
        <f aca="true" t="shared" si="1" ref="C35:L35">SUM(C16:C34)</f>
        <v>85013</v>
      </c>
      <c r="D35" s="128">
        <f t="shared" si="1"/>
        <v>-1719</v>
      </c>
      <c r="E35" s="128">
        <f t="shared" si="1"/>
        <v>1816</v>
      </c>
      <c r="F35" s="128">
        <f t="shared" si="1"/>
        <v>-1255</v>
      </c>
      <c r="G35" s="128">
        <f t="shared" si="1"/>
        <v>1255</v>
      </c>
      <c r="H35" s="128">
        <f t="shared" si="1"/>
        <v>96</v>
      </c>
      <c r="I35" s="128">
        <f t="shared" si="1"/>
        <v>55152</v>
      </c>
      <c r="J35" s="128">
        <f t="shared" si="1"/>
        <v>140358</v>
      </c>
      <c r="K35" s="128">
        <f t="shared" si="1"/>
        <v>16388</v>
      </c>
      <c r="L35" s="128">
        <f t="shared" si="1"/>
        <v>156746</v>
      </c>
      <c r="M35" s="123"/>
    </row>
    <row r="36" ht="16.5" thickTop="1"/>
    <row r="38" spans="1:12" ht="15.75">
      <c r="A38" s="141" t="s">
        <v>148</v>
      </c>
      <c r="C38" s="120">
        <v>68698</v>
      </c>
      <c r="D38" s="120">
        <v>-5738</v>
      </c>
      <c r="E38" s="120">
        <v>6512</v>
      </c>
      <c r="F38" s="120">
        <v>-2150</v>
      </c>
      <c r="G38" s="120">
        <v>2150</v>
      </c>
      <c r="H38" s="120">
        <v>0</v>
      </c>
      <c r="I38" s="120">
        <v>32094</v>
      </c>
      <c r="J38" s="120">
        <v>101566</v>
      </c>
      <c r="K38" s="117">
        <v>16464</v>
      </c>
      <c r="L38" s="122">
        <f>+J38+K38</f>
        <v>118030</v>
      </c>
    </row>
    <row r="39" spans="3:12" ht="15.75">
      <c r="C39" s="120"/>
      <c r="D39" s="120"/>
      <c r="E39" s="120"/>
      <c r="F39" s="120"/>
      <c r="G39" s="120"/>
      <c r="H39" s="120"/>
      <c r="I39" s="120"/>
      <c r="J39" s="120"/>
      <c r="K39" s="144"/>
      <c r="L39" s="122"/>
    </row>
    <row r="40" spans="1:12" ht="15.75">
      <c r="A40" s="20" t="s">
        <v>34</v>
      </c>
      <c r="C40" s="120">
        <v>0</v>
      </c>
      <c r="D40" s="120">
        <v>0</v>
      </c>
      <c r="E40" s="120">
        <v>0</v>
      </c>
      <c r="F40" s="120">
        <v>0</v>
      </c>
      <c r="G40" s="120">
        <v>0</v>
      </c>
      <c r="H40" s="120">
        <v>0</v>
      </c>
      <c r="I40" s="120">
        <f>4388-932</f>
        <v>3456</v>
      </c>
      <c r="J40" s="120">
        <f>+C40+D40+E40+F40+G40+I40</f>
        <v>3456</v>
      </c>
      <c r="K40" s="144">
        <v>2</v>
      </c>
      <c r="L40" s="122">
        <f>+J40+K40</f>
        <v>3458</v>
      </c>
    </row>
    <row r="41" spans="3:12" ht="15.75">
      <c r="C41" s="120"/>
      <c r="D41" s="120"/>
      <c r="E41" s="120"/>
      <c r="F41" s="120"/>
      <c r="G41" s="120"/>
      <c r="H41" s="120"/>
      <c r="I41" s="120"/>
      <c r="J41" s="120"/>
      <c r="K41" s="144"/>
      <c r="L41" s="122"/>
    </row>
    <row r="42" spans="1:12" ht="15.75">
      <c r="A42" s="20" t="s">
        <v>144</v>
      </c>
      <c r="C42" s="120"/>
      <c r="D42" s="120"/>
      <c r="E42" s="120"/>
      <c r="F42" s="120"/>
      <c r="G42" s="120"/>
      <c r="H42" s="120"/>
      <c r="I42" s="120"/>
      <c r="J42" s="120"/>
      <c r="K42" s="144"/>
      <c r="L42" s="122"/>
    </row>
    <row r="43" spans="1:12" ht="15.75">
      <c r="A43" s="146" t="s">
        <v>155</v>
      </c>
      <c r="C43" s="120">
        <v>0</v>
      </c>
      <c r="D43" s="120">
        <v>0</v>
      </c>
      <c r="E43" s="120">
        <v>0</v>
      </c>
      <c r="F43" s="120">
        <v>0</v>
      </c>
      <c r="G43" s="120">
        <v>0</v>
      </c>
      <c r="H43" s="120">
        <v>0</v>
      </c>
      <c r="I43" s="120">
        <v>0</v>
      </c>
      <c r="J43" s="120">
        <f>+C43+D43+E43+F43+G43+I43</f>
        <v>0</v>
      </c>
      <c r="K43" s="144">
        <v>0</v>
      </c>
      <c r="L43" s="122">
        <f>+J43+K43</f>
        <v>0</v>
      </c>
    </row>
    <row r="44" spans="1:12" ht="15.75">
      <c r="A44" s="146" t="s">
        <v>156</v>
      </c>
      <c r="C44" s="120">
        <v>5546</v>
      </c>
      <c r="D44" s="120">
        <v>0</v>
      </c>
      <c r="E44" s="120">
        <v>0</v>
      </c>
      <c r="F44" s="120">
        <v>555</v>
      </c>
      <c r="G44" s="120">
        <v>-555</v>
      </c>
      <c r="H44" s="120">
        <v>0</v>
      </c>
      <c r="I44" s="120">
        <v>0</v>
      </c>
      <c r="J44" s="120">
        <f>+C44+D44+E44+F44+G44+I44</f>
        <v>5546</v>
      </c>
      <c r="K44" s="144"/>
      <c r="L44" s="122">
        <f aca="true" t="shared" si="2" ref="L44:L54">+J44+K44</f>
        <v>5546</v>
      </c>
    </row>
    <row r="45" spans="1:12" ht="15.75">
      <c r="A45" s="146"/>
      <c r="C45" s="120"/>
      <c r="D45" s="120"/>
      <c r="E45" s="120"/>
      <c r="F45" s="120"/>
      <c r="G45" s="120"/>
      <c r="H45" s="120"/>
      <c r="I45" s="120"/>
      <c r="J45" s="120"/>
      <c r="K45" s="144"/>
      <c r="L45" s="122"/>
    </row>
    <row r="46" spans="1:12" ht="15.75">
      <c r="A46" s="20" t="s">
        <v>157</v>
      </c>
      <c r="C46" s="120">
        <v>0</v>
      </c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44">
        <v>0</v>
      </c>
      <c r="L46" s="122">
        <f t="shared" si="2"/>
        <v>0</v>
      </c>
    </row>
    <row r="47" spans="3:12" ht="15.75">
      <c r="C47" s="120"/>
      <c r="D47" s="120"/>
      <c r="E47" s="120"/>
      <c r="F47" s="120"/>
      <c r="G47" s="120"/>
      <c r="H47" s="120"/>
      <c r="I47" s="120"/>
      <c r="J47" s="120"/>
      <c r="K47" s="144"/>
      <c r="L47" s="122"/>
    </row>
    <row r="48" spans="1:12" ht="15.75">
      <c r="A48" s="143" t="s">
        <v>164</v>
      </c>
      <c r="C48" s="120">
        <v>0</v>
      </c>
      <c r="D48" s="120">
        <v>0</v>
      </c>
      <c r="E48" s="120"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f>+C48+D48+E48+F48+G48+I48</f>
        <v>0</v>
      </c>
      <c r="K48" s="144">
        <v>0</v>
      </c>
      <c r="L48" s="122">
        <f t="shared" si="2"/>
        <v>0</v>
      </c>
    </row>
    <row r="49" spans="3:12" ht="15.75">
      <c r="C49" s="120"/>
      <c r="D49" s="120"/>
      <c r="E49" s="120"/>
      <c r="F49" s="120"/>
      <c r="G49" s="120"/>
      <c r="H49" s="120"/>
      <c r="I49" s="120"/>
      <c r="J49" s="120"/>
      <c r="K49" s="144"/>
      <c r="L49" s="122"/>
    </row>
    <row r="50" spans="1:12" ht="15.75">
      <c r="A50" s="20" t="s">
        <v>145</v>
      </c>
      <c r="C50" s="120">
        <v>0</v>
      </c>
      <c r="D50" s="120">
        <v>0</v>
      </c>
      <c r="E50" s="120">
        <v>0</v>
      </c>
      <c r="F50" s="120">
        <v>0</v>
      </c>
      <c r="G50" s="120">
        <v>0</v>
      </c>
      <c r="H50" s="120">
        <v>0</v>
      </c>
      <c r="I50" s="120">
        <v>0</v>
      </c>
      <c r="J50" s="120">
        <f>+C50+D50+E50+F50+G50+I50</f>
        <v>0</v>
      </c>
      <c r="K50" s="144">
        <v>0</v>
      </c>
      <c r="L50" s="122">
        <f t="shared" si="2"/>
        <v>0</v>
      </c>
    </row>
    <row r="51" spans="3:12" ht="15.75">
      <c r="C51" s="120"/>
      <c r="D51" s="120"/>
      <c r="E51" s="120"/>
      <c r="F51" s="120"/>
      <c r="G51" s="120"/>
      <c r="H51" s="120"/>
      <c r="I51" s="120"/>
      <c r="J51" s="120"/>
      <c r="K51" s="144"/>
      <c r="L51" s="122"/>
    </row>
    <row r="52" spans="1:12" ht="15.75">
      <c r="A52" s="20" t="s">
        <v>142</v>
      </c>
      <c r="C52" s="120">
        <v>0</v>
      </c>
      <c r="D52" s="120">
        <v>0</v>
      </c>
      <c r="E52" s="120">
        <v>0</v>
      </c>
      <c r="F52" s="120">
        <v>0</v>
      </c>
      <c r="G52" s="120">
        <v>0</v>
      </c>
      <c r="H52" s="120">
        <v>0</v>
      </c>
      <c r="I52" s="120">
        <v>-5656</v>
      </c>
      <c r="J52" s="120">
        <f>+C52+D52+E52+F52+G52+I52</f>
        <v>-5656</v>
      </c>
      <c r="K52" s="144">
        <v>0</v>
      </c>
      <c r="L52" s="122">
        <f t="shared" si="2"/>
        <v>-5656</v>
      </c>
    </row>
    <row r="53" spans="3:12" ht="15.75">
      <c r="C53" s="120"/>
      <c r="D53" s="120"/>
      <c r="E53" s="120"/>
      <c r="F53" s="120"/>
      <c r="G53" s="120"/>
      <c r="H53" s="120"/>
      <c r="I53" s="120"/>
      <c r="J53" s="120"/>
      <c r="K53" s="144"/>
      <c r="L53" s="122"/>
    </row>
    <row r="54" spans="1:12" ht="15.75">
      <c r="A54" s="20" t="s">
        <v>32</v>
      </c>
      <c r="C54" s="120">
        <v>0</v>
      </c>
      <c r="D54" s="120">
        <v>0</v>
      </c>
      <c r="E54" s="120">
        <v>0</v>
      </c>
      <c r="F54" s="120">
        <v>0</v>
      </c>
      <c r="G54" s="120">
        <v>0</v>
      </c>
      <c r="H54" s="120">
        <v>0</v>
      </c>
      <c r="I54" s="120">
        <v>932</v>
      </c>
      <c r="J54" s="120">
        <f>+C54+D54+E54+F54+G54+I54</f>
        <v>932</v>
      </c>
      <c r="K54" s="144"/>
      <c r="L54" s="122">
        <f t="shared" si="2"/>
        <v>932</v>
      </c>
    </row>
    <row r="55" spans="3:12" ht="15.75">
      <c r="C55" s="120"/>
      <c r="D55" s="120"/>
      <c r="E55" s="120"/>
      <c r="F55" s="120"/>
      <c r="G55" s="120"/>
      <c r="H55" s="120"/>
      <c r="I55" s="120"/>
      <c r="J55" s="120"/>
      <c r="K55" s="144"/>
      <c r="L55" s="122"/>
    </row>
    <row r="56" spans="3:10" ht="15.75">
      <c r="C56" s="120"/>
      <c r="D56" s="120"/>
      <c r="E56" s="120"/>
      <c r="F56" s="120"/>
      <c r="G56" s="120"/>
      <c r="H56" s="120"/>
      <c r="I56" s="120"/>
      <c r="J56" s="120"/>
    </row>
    <row r="57" spans="1:12" ht="38.25" customHeight="1" thickBot="1">
      <c r="A57" s="141" t="s">
        <v>17</v>
      </c>
      <c r="C57" s="128">
        <f>SUM(C38:C56)</f>
        <v>74244</v>
      </c>
      <c r="D57" s="128">
        <f aca="true" t="shared" si="3" ref="D57:L57">SUM(D38:D56)</f>
        <v>-5738</v>
      </c>
      <c r="E57" s="128">
        <f t="shared" si="3"/>
        <v>6512</v>
      </c>
      <c r="F57" s="128">
        <f t="shared" si="3"/>
        <v>-1595</v>
      </c>
      <c r="G57" s="128">
        <f t="shared" si="3"/>
        <v>1595</v>
      </c>
      <c r="H57" s="128">
        <f t="shared" si="3"/>
        <v>0</v>
      </c>
      <c r="I57" s="128">
        <f t="shared" si="3"/>
        <v>30826</v>
      </c>
      <c r="J57" s="128">
        <f t="shared" si="3"/>
        <v>105844</v>
      </c>
      <c r="K57" s="128">
        <f t="shared" si="3"/>
        <v>16466</v>
      </c>
      <c r="L57" s="128">
        <f t="shared" si="3"/>
        <v>122310</v>
      </c>
    </row>
    <row r="58" ht="16.5" thickTop="1"/>
    <row r="60" ht="15.75">
      <c r="A60" s="140" t="s">
        <v>123</v>
      </c>
    </row>
    <row r="61" ht="15.75">
      <c r="A61" s="140" t="s">
        <v>147</v>
      </c>
    </row>
  </sheetData>
  <sheetProtection/>
  <printOptions horizontalCentered="1"/>
  <pageMargins left="0.64" right="0.36" top="0.75" bottom="0.25" header="0.5" footer="0.2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ss090a</dc:creator>
  <cp:keywords/>
  <dc:description/>
  <cp:lastModifiedBy>Microsoft Windows XP</cp:lastModifiedBy>
  <cp:lastPrinted>2010-11-18T11:26:48Z</cp:lastPrinted>
  <dcterms:created xsi:type="dcterms:W3CDTF">1998-07-27T05:30:18Z</dcterms:created>
  <dcterms:modified xsi:type="dcterms:W3CDTF">2010-11-18T11:26:52Z</dcterms:modified>
  <cp:category/>
  <cp:version/>
  <cp:contentType/>
  <cp:contentStatus/>
</cp:coreProperties>
</file>